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codeName="ThisWorkbook"/>
  <mc:AlternateContent xmlns:mc="http://schemas.openxmlformats.org/markup-compatibility/2006">
    <mc:Choice Requires="x15">
      <x15ac:absPath xmlns:x15ac="http://schemas.microsoft.com/office/spreadsheetml/2010/11/ac" url="/Users/drostsafetyconsultancy/Documents/Projecten/Templates/"/>
    </mc:Choice>
  </mc:AlternateContent>
  <xr:revisionPtr revIDLastSave="0" documentId="13_ncr:1_{C0F92D79-8273-F143-9B64-B6F1785AC8B7}" xr6:coauthVersionLast="47" xr6:coauthVersionMax="47" xr10:uidLastSave="{00000000-0000-0000-0000-000000000000}"/>
  <bookViews>
    <workbookView xWindow="-55040" yWindow="-4740" windowWidth="45440" windowHeight="26240" tabRatio="500" activeTab="1" xr2:uid="{00000000-000D-0000-FFFF-FFFF00000000}"/>
  </bookViews>
  <sheets>
    <sheet name="Bijsluiter" sheetId="1" r:id="rId1"/>
    <sheet name="Cyberrisicobeoordeling" sheetId="3" r:id="rId2"/>
    <sheet name="Legenda" sheetId="4" state="hidden" r:id="rId3"/>
    <sheet name="Dashboard" sheetId="5" state="hidden" r:id="rId4"/>
    <sheet name="STRIDE_Bijlage" sheetId="6" r:id="rId5"/>
    <sheet name="SRSL_Eisen" sheetId="7" state="hidden" r:id="rId6"/>
    <sheet name="Logging_7.3" sheetId="8" state="hidden" r:id="rId7"/>
    <sheet name="Stride NL D.2" sheetId="9" state="hidden" r:id="rId8"/>
    <sheet name="Dreiging D.1" sheetId="10" state="hidden" r:id="rId9"/>
    <sheet name="Zone B.1 - B.4" sheetId="11" state="hidden" r:id="rId10"/>
    <sheet name="Gelegenheid B.3 WoO" sheetId="12" state="hidden" r:id="rId11"/>
    <sheet name="Hacker B.2  AC" sheetId="13" state="hidden" r:id="rId12"/>
    <sheet name="Schade B.6" sheetId="14" state="hidden" r:id="rId13"/>
  </sheets>
  <externalReferences>
    <externalReference r:id="rId14"/>
  </externalReferences>
  <definedNames>
    <definedName name="CCM_Maatregelen">'Dreiging D.1'!$J$2:$J$20</definedName>
    <definedName name="D___Denial_of_Service___Dienstweigering">#REF!</definedName>
    <definedName name="E___Elevation_of_Privilege___Verhoging_van_bevoegdheden">#REF!</definedName>
    <definedName name="I___Information_Disclosure___Openbaarmaking_van_informatie">#REF!</definedName>
    <definedName name="Maatregelen_CCM">[1]Maatregelen_lijst!$A$2:$A$20</definedName>
    <definedName name="Maatregelen_D1_CCM">'Dreiging D.1'!$J:$J</definedName>
    <definedName name="NLD">'Stride NL D.2'!$L$2:$L$4</definedName>
    <definedName name="NLE">'Stride NL D.2'!$M$2:$M$2</definedName>
    <definedName name="NLI">'Stride NL D.2'!$K$2:$K$4</definedName>
    <definedName name="NLR">'Stride NL D.2'!$J$2:$J$4</definedName>
    <definedName name="NLS">'Stride NL D.2'!$H$2:$H$4</definedName>
    <definedName name="NLT">'Stride NL D.2'!$I$2:$I$4</definedName>
    <definedName name="R___Repudiation___Ontkenning">#REF!</definedName>
    <definedName name="S___Spoofing___Identiteitsvervalsing">#REF!</definedName>
    <definedName name="Stride">#REF!</definedName>
    <definedName name="T___Tampering___Manipulatie">#REF!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15" i="3" l="1"/>
  <c r="O15" i="3"/>
  <c r="M15" i="3"/>
  <c r="K15" i="3"/>
  <c r="R15" i="3" s="1"/>
  <c r="S15" i="3" s="1"/>
  <c r="T15" i="3" s="1"/>
  <c r="AB15" i="3" s="1"/>
  <c r="G15" i="3"/>
  <c r="D15" i="3"/>
  <c r="Q14" i="3"/>
  <c r="O14" i="3"/>
  <c r="M14" i="3"/>
  <c r="K14" i="3"/>
  <c r="R14" i="3" s="1"/>
  <c r="S14" i="3" s="1"/>
  <c r="T14" i="3" s="1"/>
  <c r="AB14" i="3" s="1"/>
  <c r="G14" i="3"/>
  <c r="D14" i="3"/>
  <c r="Q13" i="3"/>
  <c r="O13" i="3"/>
  <c r="M13" i="3"/>
  <c r="K13" i="3"/>
  <c r="R13" i="3" s="1"/>
  <c r="S13" i="3" s="1"/>
  <c r="T13" i="3" s="1"/>
  <c r="AB13" i="3" s="1"/>
  <c r="G13" i="3"/>
  <c r="D13" i="3"/>
  <c r="Q12" i="3"/>
  <c r="O12" i="3"/>
  <c r="M12" i="3"/>
  <c r="K12" i="3"/>
  <c r="R12" i="3" s="1"/>
  <c r="S12" i="3" s="1"/>
  <c r="T12" i="3" s="1"/>
  <c r="AB12" i="3" s="1"/>
  <c r="G12" i="3"/>
  <c r="D12" i="3"/>
  <c r="Q11" i="3"/>
  <c r="O11" i="3"/>
  <c r="M11" i="3"/>
  <c r="K11" i="3"/>
  <c r="R11" i="3" s="1"/>
  <c r="S11" i="3" s="1"/>
  <c r="T11" i="3" s="1"/>
  <c r="AB11" i="3" s="1"/>
  <c r="G11" i="3"/>
  <c r="D11" i="3"/>
  <c r="Q10" i="3"/>
  <c r="O10" i="3"/>
  <c r="M10" i="3"/>
  <c r="K10" i="3"/>
  <c r="R10" i="3" s="1"/>
  <c r="S10" i="3" s="1"/>
  <c r="T10" i="3" s="1"/>
  <c r="AB10" i="3" s="1"/>
  <c r="G10" i="3"/>
  <c r="D10" i="3"/>
  <c r="Q9" i="3"/>
  <c r="O9" i="3"/>
  <c r="M9" i="3"/>
  <c r="K9" i="3"/>
  <c r="R9" i="3" s="1"/>
  <c r="S9" i="3" s="1"/>
  <c r="T9" i="3" s="1"/>
  <c r="AB9" i="3" s="1"/>
  <c r="G9" i="3"/>
  <c r="D9" i="3"/>
  <c r="Q8" i="3"/>
  <c r="O8" i="3"/>
  <c r="M8" i="3"/>
  <c r="K8" i="3"/>
  <c r="R8" i="3" s="1"/>
  <c r="S8" i="3" s="1"/>
  <c r="T8" i="3" s="1"/>
  <c r="AB8" i="3" s="1"/>
  <c r="G8" i="3"/>
  <c r="D8" i="3"/>
  <c r="Q7" i="3"/>
  <c r="O7" i="3"/>
  <c r="M7" i="3"/>
  <c r="K7" i="3"/>
  <c r="R7" i="3" s="1"/>
  <c r="S7" i="3" s="1"/>
  <c r="T7" i="3" s="1"/>
  <c r="AB7" i="3" s="1"/>
  <c r="G7" i="3"/>
  <c r="D7" i="3"/>
  <c r="G6" i="3"/>
  <c r="D6" i="3"/>
  <c r="F42" i="5" l="1"/>
  <c r="E42" i="5"/>
  <c r="D42" i="5"/>
  <c r="C42" i="5"/>
  <c r="B42" i="5"/>
  <c r="A42" i="5"/>
  <c r="F41" i="5"/>
  <c r="E41" i="5"/>
  <c r="D41" i="5"/>
  <c r="C41" i="5"/>
  <c r="B41" i="5"/>
  <c r="A41" i="5"/>
  <c r="F40" i="5"/>
  <c r="E40" i="5"/>
  <c r="D40" i="5"/>
  <c r="C40" i="5"/>
  <c r="B40" i="5"/>
  <c r="A40" i="5"/>
  <c r="F39" i="5"/>
  <c r="E39" i="5"/>
  <c r="D39" i="5"/>
  <c r="C39" i="5"/>
  <c r="B39" i="5"/>
  <c r="A39" i="5"/>
  <c r="F38" i="5"/>
  <c r="E38" i="5"/>
  <c r="D38" i="5"/>
  <c r="C38" i="5"/>
  <c r="B38" i="5"/>
  <c r="A38" i="5"/>
  <c r="F37" i="5"/>
  <c r="E37" i="5"/>
  <c r="D37" i="5"/>
  <c r="C37" i="5"/>
  <c r="B37" i="5"/>
  <c r="A37" i="5"/>
  <c r="F36" i="5"/>
  <c r="E36" i="5"/>
  <c r="D36" i="5"/>
  <c r="C36" i="5"/>
  <c r="B36" i="5"/>
  <c r="A36" i="5"/>
  <c r="F35" i="5"/>
  <c r="E35" i="5"/>
  <c r="D35" i="5"/>
  <c r="C35" i="5"/>
  <c r="B35" i="5"/>
  <c r="A35" i="5"/>
  <c r="F34" i="5"/>
  <c r="E34" i="5"/>
  <c r="D34" i="5"/>
  <c r="C34" i="5"/>
  <c r="B34" i="5"/>
  <c r="A34" i="5"/>
  <c r="F33" i="5"/>
  <c r="E33" i="5"/>
  <c r="D33" i="5"/>
  <c r="C33" i="5"/>
  <c r="B33" i="5"/>
  <c r="A33" i="5"/>
  <c r="F32" i="5"/>
  <c r="E32" i="5"/>
  <c r="D32" i="5"/>
  <c r="C32" i="5"/>
  <c r="B32" i="5"/>
  <c r="A32" i="5"/>
  <c r="F31" i="5"/>
  <c r="E31" i="5"/>
  <c r="D31" i="5"/>
  <c r="C31" i="5"/>
  <c r="B31" i="5"/>
  <c r="A31" i="5"/>
  <c r="F30" i="5"/>
  <c r="E30" i="5"/>
  <c r="D30" i="5"/>
  <c r="B30" i="5"/>
  <c r="A30" i="5"/>
  <c r="F29" i="5"/>
  <c r="E29" i="5"/>
  <c r="D29" i="5"/>
  <c r="C29" i="5"/>
  <c r="A29" i="5"/>
  <c r="F28" i="5"/>
  <c r="E28" i="5"/>
  <c r="D28" i="5"/>
  <c r="C28" i="5"/>
  <c r="A28" i="5"/>
  <c r="F27" i="5"/>
  <c r="E27" i="5"/>
  <c r="D27" i="5"/>
  <c r="C27" i="5"/>
  <c r="A27" i="5"/>
  <c r="F26" i="5"/>
  <c r="E26" i="5"/>
  <c r="D26" i="5"/>
  <c r="C26" i="5"/>
  <c r="A26" i="5"/>
  <c r="F25" i="5"/>
  <c r="E25" i="5"/>
  <c r="D25" i="5"/>
  <c r="C25" i="5"/>
  <c r="A25" i="5"/>
  <c r="F24" i="5"/>
  <c r="E24" i="5"/>
  <c r="D24" i="5"/>
  <c r="C24" i="5"/>
  <c r="A24" i="5"/>
  <c r="F23" i="5"/>
  <c r="E23" i="5"/>
  <c r="D23" i="5"/>
  <c r="C23" i="5"/>
  <c r="A23" i="5"/>
  <c r="F22" i="5"/>
  <c r="E22" i="5"/>
  <c r="D22" i="5"/>
  <c r="C22" i="5"/>
  <c r="A22" i="5"/>
  <c r="F21" i="5"/>
  <c r="E21" i="5"/>
  <c r="D21" i="5"/>
  <c r="C21" i="5"/>
  <c r="A21" i="5"/>
  <c r="F20" i="5"/>
  <c r="E20" i="5"/>
  <c r="D20" i="5"/>
  <c r="C20" i="5"/>
  <c r="A20" i="5"/>
  <c r="F19" i="5"/>
  <c r="E19" i="5"/>
  <c r="D19" i="5"/>
  <c r="C19" i="5"/>
  <c r="A19" i="5"/>
  <c r="F18" i="5"/>
  <c r="E18" i="5"/>
  <c r="D18" i="5"/>
  <c r="C18" i="5"/>
  <c r="A18" i="5"/>
  <c r="B4" i="5"/>
  <c r="C30" i="5"/>
  <c r="Q6" i="3"/>
  <c r="O6" i="3"/>
  <c r="M6" i="3"/>
  <c r="K6" i="3"/>
  <c r="R6" i="3" l="1"/>
  <c r="S6" i="3" s="1"/>
  <c r="T6" i="3" s="1"/>
  <c r="AB6" i="3" s="1"/>
  <c r="B26" i="5"/>
  <c r="B28" i="5"/>
  <c r="B19" i="5"/>
  <c r="B21" i="5"/>
  <c r="B22" i="5"/>
  <c r="B25" i="5"/>
  <c r="B27" i="5"/>
  <c r="B12" i="5"/>
  <c r="B6" i="5"/>
  <c r="B20" i="5"/>
  <c r="B29" i="5"/>
  <c r="D4" i="5" l="1"/>
  <c r="B18" i="5"/>
  <c r="B10" i="5"/>
  <c r="B11" i="5"/>
  <c r="B5" i="5"/>
  <c r="B7" i="5"/>
  <c r="C4" i="3"/>
  <c r="B13" i="5"/>
  <c r="B23" i="5"/>
  <c r="B24" i="5"/>
</calcChain>
</file>

<file path=xl/sharedStrings.xml><?xml version="1.0" encoding="utf-8"?>
<sst xmlns="http://schemas.openxmlformats.org/spreadsheetml/2006/main" count="755" uniqueCount="549">
  <si>
    <t>Bijsluiter — Cyberrisicobeoordeling prEN 50742:2025</t>
  </si>
  <si>
    <t>Wat dit instrument doet, hoe het werkt, en hoe u het correct gebruikt</t>
  </si>
  <si>
    <t>1.  Wat is dit instrument?</t>
  </si>
  <si>
    <t>Deze werkmap ondersteunt het uitvoeren van een cyberrisicobeoordeling volgens prEN 50742:2025 (Bijlage B – Risk-based Security Evaluation). Het resultaat is per dreigingsscenario een SRSL (Safety-Related Security Level: SRSL0 t/m SRSL3) dat aangeeft welke technische beveiligingsmaatregelen minimaal vereist zijn volgens §7.4.3 van de norm.
De prEN 50742 is in te zien via NENconnect (of abonnement aanvragen  via: https://connect.nen.nl/portal/index)</t>
  </si>
  <si>
    <t>Dit is een hulpmiddel, geen vervanging van de norm zelf en geen juridisch bewijsstuk op zichzelf. De uitkomst is zo goed als de invoer: de beoordelaar bepaalt de zone, de gelegenheid en het aanvallervermogen — de formules rekenen alleen consistent door.</t>
  </si>
  <si>
    <t>2.  Bepalen van de grenzen — fysiek en data­communicatie</t>
  </si>
  <si>
    <t>Voordat u een rij in de Cyberrisicobeoordeling invult, moet de scope van de analyse vastliggen: waar begint en eindigt "de machine" als beveiligingsobject? Deze grens bepaalt welke interfaces u meeneemt en — net zo belangrijk — welke u bewust buiten beschouwing laat. Een onduidelijke grens leidt tot een onvolledige of niet-reproduceerbare beoordeling.</t>
  </si>
  <si>
    <t>2.1  Fysieke grens (trust boundary)</t>
  </si>
  <si>
    <t>•</t>
  </si>
  <si>
    <t>Binnen de behuizing / kast — alleen met gereedschap of sleutel te openen → doorgaans Interne zone (EL0).</t>
  </si>
  <si>
    <t>Aansluitpunten aan de buitenkant van de machine (RJ45-poort, USB-poort, HMI-paneel, klemmenstrook) → doorgaans Fysieke zone (EL1).</t>
  </si>
  <si>
    <t>Bekabeling die buiten de machine maar binnen het bedrijfsterrein loopt → doorgaans Lokale of Aangrenzende zone, afhankelijk van wie er fysiek bij kan.</t>
  </si>
  <si>
    <t>Voor élke fysieke aansluiting geldt: noteer of deze tijdens normaal bedrijf permanent of slechts tijdelijk (bijv. tijdens onderhoud) aangesloten is — dat raakt de Gelegenheid (WoO).</t>
  </si>
  <si>
    <t>2.2  Datacommunicatiegrens (logische grens)</t>
  </si>
  <si>
    <t>Naast de fysieke grens is er een logische grens: tot waar reikt het vertrouwde netwerksegment, en waar begint een segment met een ander vertrouwensniveau? Dit is vaak minder zichtbaar dan de fysieke grens, maar minstens zo bepalend voor de Zone-keuze — denk aan de koffiezetapparaat-casus waarbij een schijnbaar onschuldig apparaat twee netwerken ongewild met elkaar verbond.</t>
  </si>
  <si>
    <t>Breng voor elke interface in kaart: welk protocol (Modbus TCP, OPC UA, wifi, Bluetooth, USB) en welke richting (alleen lezen, alleen schrijven, of beide)?</t>
  </si>
  <si>
    <t>Bepaal of de verbinding altijd actief is, of alleen tijdens specifieke acties (bijv. een firmware-update of onderhoudssessie) — een tijdelijke verbinding kan tijdens gebruik een andere Gelegenheid hebben dan in rust.</t>
  </si>
  <si>
    <t>Let specifiek op apparaten of poorten die twee netwerksegmenten met verschillend vertrouwensniveau kunnen verbinden (bijv. een apparaat met zowel een wifi- als een bekabelde aansluiting). Dit soort "onbedoelde bruggen" verdient een eigen rij in de beoordeling, ook als het apparaat zelf geen kritieke functie heeft.</t>
  </si>
  <si>
    <t>Documenteer welke netwerksegmentatie (VLAN's, firewalls, DMZ's) er al aanwezig is — dit bepaalt mede of een interface in de Lokale, Aangrenzende of Publieke zone valt.</t>
  </si>
  <si>
    <t>2.3  Praktische aanpak</t>
  </si>
  <si>
    <t>Maak voorafgaand aan het invullen van de Cyberrisicobeoordeling een eenvoudig schema (op papier, in een tekenprogramma, of als foto) met alle fysieke onderdelen, hun behuizing/zone, en alle verbindingen ertussen — inclusief richting en protocol. Elke lijn in dat schema die een grens kruist (fysiek of logisch) is een kandidaat-rij in dit werkblad. Het tabblad "Lees mij eerst" bevat hiervan een uitgewerkt voorbeeld.</t>
  </si>
  <si>
    <t>Vuistregel: als u twijfelt of iets binnen of buiten de scope valt, neem het dan op als aparte rij met een duidelijke toelichting waarom — een te ruime scope is eenvoudiger te corrigeren dan een gemiste interface die achteraf een kwetsbaarheid blijkt.</t>
  </si>
  <si>
    <t>Figuur C.10: prEN 50742</t>
  </si>
  <si>
    <t>3.  Overzicht van de tabbladen</t>
  </si>
  <si>
    <t>Tabblad</t>
  </si>
  <si>
    <t>Functie</t>
  </si>
  <si>
    <t>Cyberrisicobeoordeling</t>
  </si>
  <si>
    <t>Het hoofdtabblad. Hier voert u per dreiging de beoordeling uit en leest u de berekende SRSL af.</t>
  </si>
  <si>
    <t>Legenda</t>
  </si>
  <si>
    <t>Verklaring van elke kolom, de kleurcodes en de SRSL-uitkomsttabel.</t>
  </si>
  <si>
    <t>Dashboard</t>
  </si>
  <si>
    <t>Automatisch overzicht: hoeveel dreigingen zijn beoordeeld, hoeveel acties nog open staan, verdeling per SRSL.</t>
  </si>
  <si>
    <t>STRIDE_Bijlage</t>
  </si>
  <si>
    <t>Alle bronvaarlijsten uit het Word-document "Stride_issues": STRIDE TTID-tabel, TPID-tabel, blootstellingsgrensscore, gelegenheidsfactor, aanvallerscapaciteit, AP-scoretabel en de SRSL-definitietabel (koppeling aanvalspotentieel × ernstgraad). Gebruik dit tabblad als naslagwerk bij het invullen van de beoordeling.</t>
  </si>
  <si>
    <t>Logging_7.3</t>
  </si>
  <si>
    <t>Sjabloon om de logging- en traceerbaarheidseisen (§7.3) van het product te documenteren.</t>
  </si>
  <si>
    <t>Stride / Stride NL D.2</t>
  </si>
  <si>
    <t>Referentietabel met de STRIDE-dreigingscategorieën en de TTID-codes uit Bijlage D.2.</t>
  </si>
  <si>
    <t>Dreiging D.1</t>
  </si>
  <si>
    <t>Referentietabel met de TPID-misbruikvoorwaarden en bijbehorende inherente tegenmaatregelen (CCM) uit Bijlage D.1.</t>
  </si>
  <si>
    <t>Zone B.1-B.4 / Gelegenheid B.3 / Hacker B.2 / Schade B.6</t>
  </si>
  <si>
    <t>Referentietabellen met de exacte definities achter elke dropdown-keuze op het hoofdtabblad.</t>
  </si>
  <si>
    <t>4.  Stappenplan — zo gebruikt u de werkmap</t>
  </si>
  <si>
    <t>1</t>
  </si>
  <si>
    <t>Vul de metagegevens in (rij 1-3)</t>
  </si>
  <si>
    <t>Machineomschrijving, beoordelaar, datum en de security context (welke interfaces zijn in scope, welke vallen erbuiten). Dit is een normatieve eis (§7.4.2) en geen formaliteit: de scope bepaalt wat er wél en niet beoordeeld wordt.</t>
  </si>
  <si>
    <t>2</t>
  </si>
  <si>
    <t>Breng de beveiligingscontext in kaart</t>
  </si>
  <si>
    <t>Doorloop sectie 2 van deze bijsluiter (Bepalen van de grenzen) en beschrijf — buiten deze werkmap — alle fysieke en logische verbindingen van de machine. Pas daarna heeft het invullen van zones betekenis.</t>
  </si>
  <si>
    <t>3</t>
  </si>
  <si>
    <t>Voer per dreiging één rij in</t>
  </si>
  <si>
    <t>Kies in de gele (invoer)kolommen: Element, STRIDE-categorie (waarna de TTID automatisch verschijnt), TPID, Zone, Gelegenheid, Hack vaardigheid en Ernstgraad. Gebruik voor elk de dropdown — vrije tekst buiten de lijst breekt de formules niet, maar levert geen geldige AP/SRSL-berekening op.</t>
  </si>
  <si>
    <t>4</t>
  </si>
  <si>
    <t>Lees de berekende kolommen af — wijzig ze niet</t>
  </si>
  <si>
    <t>De blauwe kolommen (EL-score, WoO-factor, AC-score, Ernst-score, AP, SRSL) zijn formules. Direct overtypen verbreekt de koppeling met de norm-tabellen. Wilt u toch handmatig overschrijven, doe dit dan beargumenteerd en in de toelichtingkolom.</t>
  </si>
  <si>
    <t>5</t>
  </si>
  <si>
    <t>Vul de tegenmaatregelen aan</t>
  </si>
  <si>
    <t>6</t>
  </si>
  <si>
    <t>Werk de verificatiestatus bij</t>
  </si>
  <si>
    <t>Houd per rij bij of de maatregel nog gepland, in ontwerp, geïmplementeerd of geverifieerd is. Dit maakt de beoordeling een levend document in plaats van een momentopname.</t>
  </si>
  <si>
    <t>7</t>
  </si>
  <si>
    <t>Controleer het Dashboard voor u afsluit</t>
  </si>
  <si>
    <t>Het Dashboard-tabblad telt automatisch hoeveel dreigingen nog open staan en waar actie vereist is. Gebruik dit als laatste check voordat u de beoordeling als (deel)bewijs gebruikt.</t>
  </si>
  <si>
    <t>5.  Kleurenlogica — wat de kleuren betekenen</t>
  </si>
  <si>
    <t>Geel</t>
  </si>
  <si>
    <t>Invoercel — hier vult u zelf gegevens in (Element, STRIDE-categorie, TPID, Zone, Gelegenheid, Hack vaardigheid, Ernstgraad, Aanvullende maatregelen, Verificatiestatus, Restrisico).</t>
  </si>
  <si>
    <t>Blauw</t>
  </si>
  <si>
    <t>Berekende hulpcel (EL-score, WoO-factor, AC-score, Ernst-score, AP) — niet handmatig wijzigen.</t>
  </si>
  <si>
    <t>Lichtblauw/grijs (sectie)</t>
  </si>
  <si>
    <t>Automatisch ingevuld vanuit de norm-tabellen (Tegenmaatregelen, Minimale normeisen).</t>
  </si>
  <si>
    <t>Rood (alleen kolom Aanvullende maatregelen)</t>
  </si>
  <si>
    <t>Waarschuwing: SRSL is 1 of hoger, maar er is nog geen aanvullende maatregel ingevuld. Actie vereist.</t>
  </si>
  <si>
    <t>SRSL0 — Groen</t>
  </si>
  <si>
    <t>Geen aanvullende technische beveiligingseis volgens §7.4.3.</t>
  </si>
  <si>
    <t>SRSL1 — Geel</t>
  </si>
  <si>
    <t>Basismaatregelen vereist (zie SRSL_Eisen-tabblad).</t>
  </si>
  <si>
    <t>SRSL2 — Oranje</t>
  </si>
  <si>
    <t>Uitgebreide maatregelen vereist.</t>
  </si>
  <si>
    <t>SRSL3 — Rood</t>
  </si>
  <si>
    <t>Maximale beveiligingsmaatregelen vereist.</t>
  </si>
  <si>
    <t>6.  Hoe de berekening werkt (kort)</t>
  </si>
  <si>
    <t>AP (Aanvalspotentieel) = (EL-score × WoO-factor) + AC-score</t>
  </si>
  <si>
    <t>EL-score volgt uit de Zone: 
Interne zone=0, Fysieke zone=2, Lokale zone=5, Aangrenzende zone=16, Publieke zone=24,
WoO-factor volgt uit de Gelegenheid: Zeer beperkt=0,6, Redelijk beperkt=0,8, Gelimiteerd=0,9, Ongelimiteerd=1,0. 
AC-score volgt uit de Hack vaardigheid: Minimale kennis=4, Gemiddelde kennis=3, Behoorlijke kennis=2, Uitgebreide kennis=1.</t>
  </si>
  <si>
    <t>De uitkomst AP wordt vervolgens samen met de Ernstgraad (makkelijk/moeilijk herstelbaar) omgezet naar een SRSL volgens Tabel B.6 van de norm. Het volledige rekenpad is na te lezen in het Legenda-tabblad.</t>
  </si>
  <si>
    <t>7.  Belangrijke waarschuwingen</t>
  </si>
  <si>
    <t>Verwijder of verplaats geen kolommen. De formules in dit bestand verwijzen naar vaste celadressen en tabblad-namen; het invoegen of verwijderen van kolommen breekt de berekening zonder zichtbare foutmelding.</t>
  </si>
  <si>
    <t>Typ geen waarden buiten de dropdown-lijsten in de invoerkolommen. Een net iets andere spelling (bijvoorbeeld "Lokale Zone" met hoofdletter) wordt niet herkend door de IF-formules en levert een lege of onjuiste AP op.</t>
  </si>
  <si>
    <t>Deze werkmap is een concept/hulpmiddel — geen vervanging van de volledige prEN 50742-tekst. Raadpleeg bij twijfel de norm zelf (te verkrijgen via NEN connect: connect.nen.nl).</t>
  </si>
  <si>
    <t>Bewaar versies. Dit bestand bevat geen automatisch versiebeheer; gebruik een eigen bestandsnaam-conventie (bijv. datum of versienummer) bij elke noemenswaardige wijziging.</t>
  </si>
  <si>
    <t>Gebruik op eigen risico. Er kan geen garantie worden gegeven op correcte werking in elke Excel-versie of -instelling (zie ook het tabblad "Lees mij eerst").</t>
  </si>
  <si>
    <t>8.  Rolverdeling (aanbevolen)</t>
  </si>
  <si>
    <t>Beoordelaar / Veiligheids-expert</t>
  </si>
  <si>
    <t>Vult de Cyberrisicobeoordeling in, bepaalt zone/gelegenheid/aanvallervermogen, beoordeelt SRSL-uitkomsten.</t>
  </si>
  <si>
    <t>Technisch ontwerper</t>
  </si>
  <si>
    <t>Vertaalt de "Minimale normeisen §7.4.3" en de "Aanvullende maatregelen" naar concrete techniek (authenticatie, integriteitscontrole, etc.).</t>
  </si>
  <si>
    <t>Projectleider / Compliance</t>
  </si>
  <si>
    <t>Bewaakt de voortgang via het Dashboard-tabblad en de Verificatiestatus, signaleert openstaande acties.</t>
  </si>
  <si>
    <t>Tester</t>
  </si>
  <si>
    <t>Verifieert of geïmplementeerde maatregelen daadwerkelijk werken en zet Verificatiestatus op "Geverifieerd".</t>
  </si>
  <si>
    <t>Vervolg: ga naar het tabblad "Cyberrisicobeoordeling" om te beginnen.  ·  Norm: prEN 50742:2025, raadpleegbaar via NEN connect.</t>
  </si>
  <si>
    <t>© 2026  Mecid B.V. / DSC B.V.  —  Cyberrisicobeoordeling prEN 50742:2025  (versie 1.0)</t>
  </si>
  <si>
    <t>Licentie: Creative Commons Naamsvermelding-NietCommercieel 4.0 Internationaal (CC BY-NC 4.0)</t>
  </si>
  <si>
    <t>Vrij te gebruiken en aan te passen met naamsvermelding · Niet voor commerciële doeleinden · creativecommons.org/licenses/by-nc/4.0</t>
  </si>
  <si>
    <t>Bij vragen: neem contact op via: info@d-sc.nl</t>
  </si>
  <si>
    <t>Disclaimer</t>
  </si>
  <si>
    <t>Dit instrument is een hulpmiddel ter ondersteuning van een cyberrisicobeoordeling op basis van prEN 50742:2025. De inhoud is met zorg samengesteld maar biedt geen garantie op volledigheid of correctheid in alle situaties. Gebruik geschiedt op eigen risico. Dit instrument vervangt niet de norm zelf, noch juridisch, technisch of bedrijfsadvies. De normtekst (prEN 50742) is eigendom van NEN/CENELEC en is raadpleegbaar via connect.nen.nl. STRIDE is een methode ontwikkeld door Microsoft Corporation. De auteur aanvaardt geen aansprakelijkheid voor schade voortvloeiend uit het gebruik van dit instrument.</t>
  </si>
  <si>
    <t>Versie</t>
  </si>
  <si>
    <t>Datum</t>
  </si>
  <si>
    <t>Omschrijving wijziging</t>
  </si>
  <si>
    <t>1.0</t>
  </si>
  <si>
    <t>01-07-2026</t>
  </si>
  <si>
    <t>Initiële versie</t>
  </si>
  <si>
    <t>1.1</t>
  </si>
  <si>
    <t>Update van tabellen naar NL</t>
  </si>
  <si>
    <t>Machineomschrijving / Project:</t>
  </si>
  <si>
    <t>Versie:</t>
  </si>
  <si>
    <t>Beoordelaar:</t>
  </si>
  <si>
    <t>Datum:</t>
  </si>
  <si>
    <t>Security context (scope):</t>
  </si>
  <si>
    <t>Norm:</t>
  </si>
  <si>
    <t>prEN 50742:2025 (Bijlage B)</t>
  </si>
  <si>
    <t>Volledigheid:</t>
  </si>
  <si>
    <t>Elementen /
Veiligheidsfunctie</t>
  </si>
  <si>
    <t>STRIDE
categorie</t>
  </si>
  <si>
    <t>TTiID</t>
  </si>
  <si>
    <t>Soort bedreiging
(STRIDE)</t>
  </si>
  <si>
    <t>TPID</t>
  </si>
  <si>
    <t>Voorwaarden
misbruik (TPID)</t>
  </si>
  <si>
    <t>Toelichting</t>
  </si>
  <si>
    <t>Zone
(EL)</t>
  </si>
  <si>
    <t>EL
score</t>
  </si>
  <si>
    <t>Gelegenheid
(WoO)</t>
  </si>
  <si>
    <t>WoO
factor</t>
  </si>
  <si>
    <t>Hack vaardigheid
(AC)</t>
  </si>
  <si>
    <t>AC
score</t>
  </si>
  <si>
    <t>Ernstgraad
schade</t>
  </si>
  <si>
    <t>Ernst
score</t>
  </si>
  <si>
    <t>AP</t>
  </si>
  <si>
    <t>Aanvals-
potentieel</t>
  </si>
  <si>
    <t>SRSL</t>
  </si>
  <si>
    <t>Tegenmaatregelen inherent
(§D Dreiging)</t>
  </si>
  <si>
    <t>Mitigerend</t>
  </si>
  <si>
    <t>Informatie voor gebruik</t>
  </si>
  <si>
    <t>Aanvullende maatregelen
(rood = actie vereist)</t>
  </si>
  <si>
    <t>Verificatie-
status</t>
  </si>
  <si>
    <t>Restrisico /
opmerkingen</t>
  </si>
  <si>
    <t>Minimale normeisen
§7.4.3</t>
  </si>
  <si>
    <t>Ongeautoriseerde gebruikers maken gebruik van legitieme inloggegevens</t>
  </si>
  <si>
    <t>De aanvaller heeft toegang tot de HMI van het systeem</t>
  </si>
  <si>
    <t>Fysieke zone</t>
  </si>
  <si>
    <t>Gelimiteerd</t>
  </si>
  <si>
    <t>Behoorlijke kennis</t>
  </si>
  <si>
    <t>schade moeilijk herstelbaar</t>
  </si>
  <si>
    <t>Afschermen HMI</t>
  </si>
  <si>
    <t>Manipulatie van configuratiegegevens</t>
  </si>
  <si>
    <t>De aanvaller heeft toegang tot ongebruikte aansluitingen van aangesloten netwerkapparatuur</t>
  </si>
  <si>
    <t>Lokale zone</t>
  </si>
  <si>
    <t>Redelijk beperkt</t>
  </si>
  <si>
    <t>Uitgebreide kennis</t>
  </si>
  <si>
    <t>De aanvaller heeft via externe netwerken logische toegang tot het netwerk</t>
  </si>
  <si>
    <t>Publieke zone</t>
  </si>
  <si>
    <t>Toelichting / Scenario</t>
  </si>
  <si>
    <t>De aanvaller heeft fysieke nabijheid tot het systeem</t>
  </si>
  <si>
    <t>Ongelimiteerd</t>
  </si>
  <si>
    <t>Kolom</t>
  </si>
  <si>
    <t>Inhoud</t>
  </si>
  <si>
    <t>Type</t>
  </si>
  <si>
    <t>B – STRIDE-categorie</t>
  </si>
  <si>
    <t>Hoofdcategorie</t>
  </si>
  <si>
    <t>Invoer</t>
  </si>
  <si>
    <t>S=Spoofing|T=Tampering|R=Repudiation|I=Information Disclosure|D=Denial of Service|E=Elevation of Privilege</t>
  </si>
  <si>
    <t>C – Soort bedreiging</t>
  </si>
  <si>
    <t>Concrete dreiging</t>
  </si>
  <si>
    <t>Invoer (dropdown)</t>
  </si>
  <si>
    <t>Kies uit Stride-tabblad (TTID)</t>
  </si>
  <si>
    <t>E – TPID</t>
  </si>
  <si>
    <t>Misbruikrandvoorwaarde</t>
  </si>
  <si>
    <t>Kies uit Dreiging-tabblad</t>
  </si>
  <si>
    <t>G – Zone (EL)</t>
  </si>
  <si>
    <t>Blootstellingsniveau</t>
  </si>
  <si>
    <t>EL0=Intern(0)|EL1=Fysiek(2)|EL2=Lokaal(5)|EL3=Aangrenzend(16)|EL4=Publiek(24)</t>
  </si>
  <si>
    <t>I – Gelegenheid (WoO)</t>
  </si>
  <si>
    <t>Window of Opportunity</t>
  </si>
  <si>
    <t>Zeer beperkt=0,6|Redelijk beperkt=0,8|Gelimiteerd=0,9|Ongelimiteerd=1,0</t>
  </si>
  <si>
    <t>K – Hack vaardigheid (AC)</t>
  </si>
  <si>
    <t>Aanvallervermogen</t>
  </si>
  <si>
    <t>Uitgebreide kennis=1|Behoorlijke kennis=2|Gemiddelde kennis=3|Minimale kennis=4</t>
  </si>
  <si>
    <t>M – Ernstgraad schade</t>
  </si>
  <si>
    <t>Schade-ernst</t>
  </si>
  <si>
    <t>Makkelijk herstelbaar=1|Moeilijk herstelbaar=2</t>
  </si>
  <si>
    <t>H,J,L,N – Scores</t>
  </si>
  <si>
    <t>Numerieke hulpwaarden</t>
  </si>
  <si>
    <t>Berekend</t>
  </si>
  <si>
    <t>Automatisch — niet aanpassen</t>
  </si>
  <si>
    <t>O – AP-score (ruw)</t>
  </si>
  <si>
    <t>Aanvalspotentieel getal</t>
  </si>
  <si>
    <t>Formule: (EL x WoO) + AC</t>
  </si>
  <si>
    <t>P – Aanvalspotentieel</t>
  </si>
  <si>
    <t>AP-label</t>
  </si>
  <si>
    <t>AP0:&lt;=5|AP1:&lt;=10|AP2:&lt;=15|AP3:&lt;=20|AP4:&gt;20</t>
  </si>
  <si>
    <t>Q – SRSL</t>
  </si>
  <si>
    <t>Safety-Related Security Level</t>
  </si>
  <si>
    <t>Einduitkomst — zie SRSL-tabel hieronder</t>
  </si>
  <si>
    <t>R – Tegenmaatregelen inherent</t>
  </si>
  <si>
    <t>Automatische CCM</t>
  </si>
  <si>
    <t>VLOOKUP op basis van TPID</t>
  </si>
  <si>
    <t>S – Aanvullende maatregelen</t>
  </si>
  <si>
    <t>Extra maatregelen</t>
  </si>
  <si>
    <t>Rood bij leeg + SRSL&gt;=1 — verplicht in te vullen</t>
  </si>
  <si>
    <t>T – Verificatiestatus</t>
  </si>
  <si>
    <t>Status implementatie</t>
  </si>
  <si>
    <t>Gepland/In ontwerp/Geimplementeerd/Geverifieerd/N.v.t.</t>
  </si>
  <si>
    <t>U – Restrisico</t>
  </si>
  <si>
    <t>Restrisico na maatregelen</t>
  </si>
  <si>
    <t>Verplicht per §5.1 proces 2.C</t>
  </si>
  <si>
    <t>V – Minimale normeisen</t>
  </si>
  <si>
    <t>Eisen §7.4.3 per SRSL</t>
  </si>
  <si>
    <t>Automatisch — zie SRSL_Eisen tabblad voor volledig overzicht</t>
  </si>
  <si>
    <t>SRSL-uitkomsttabel (Tabel B.6 norm)</t>
  </si>
  <si>
    <t>Aanvalspotentieel</t>
  </si>
  <si>
    <t>Ernst: laag (herstelbaar)</t>
  </si>
  <si>
    <t>Ernst: hoog (niet-herstelbaar)</t>
  </si>
  <si>
    <t>AP0</t>
  </si>
  <si>
    <t>SRSL0</t>
  </si>
  <si>
    <t>AP1</t>
  </si>
  <si>
    <t>SRSL1</t>
  </si>
  <si>
    <t>AP2</t>
  </si>
  <si>
    <t>SRSL2</t>
  </si>
  <si>
    <t>AP3</t>
  </si>
  <si>
    <t>SRSL3</t>
  </si>
  <si>
    <t>AP4</t>
  </si>
  <si>
    <t>Kleurlegenda</t>
  </si>
  <si>
    <t>Gele achtergrond</t>
  </si>
  <si>
    <t>Invoercel</t>
  </si>
  <si>
    <t>Blauwe achtergrond</t>
  </si>
  <si>
    <t>Berekende hulpcel</t>
  </si>
  <si>
    <t>Blauwe sectieachtergrond</t>
  </si>
  <si>
    <t>Automatisch vanuit norm</t>
  </si>
  <si>
    <t>Rode achtergrond (kolom S)</t>
  </si>
  <si>
    <t>Maatregel ontbreekt</t>
  </si>
  <si>
    <t>SRSL0 – Groen</t>
  </si>
  <si>
    <t>Geen aanvullende eisen</t>
  </si>
  <si>
    <t>SRSL1 – Geel</t>
  </si>
  <si>
    <t>Laag risico</t>
  </si>
  <si>
    <t>SRSL2 – Oranje</t>
  </si>
  <si>
    <t>Matig risico</t>
  </si>
  <si>
    <t>SRSL3 – Rood</t>
  </si>
  <si>
    <t>Hoog risico</t>
  </si>
  <si>
    <t>Dashboard — Cyberveiligheidsbeoordeling prEN 50742:2025</t>
  </si>
  <si>
    <t>Statistieken</t>
  </si>
  <si>
    <t>Status beoordeling</t>
  </si>
  <si>
    <t>Totaal dreigingen:</t>
  </si>
  <si>
    <t>SRSL bepaald:</t>
  </si>
  <si>
    <t>Actie vereist (S leeg bij SRSL&gt;0):</t>
  </si>
  <si>
    <t>Verificatie niet volledig:</t>
  </si>
  <si>
    <t>SRSL-verdeling</t>
  </si>
  <si>
    <t>SRSL0:</t>
  </si>
  <si>
    <t>SRSL1:</t>
  </si>
  <si>
    <t>SRSL2:</t>
  </si>
  <si>
    <t>SRSL3:</t>
  </si>
  <si>
    <t>Overzicht per dreiging</t>
  </si>
  <si>
    <t>Element</t>
  </si>
  <si>
    <t>Tegenmaatregelen</t>
  </si>
  <si>
    <t>Aanv. maatregelen</t>
  </si>
  <si>
    <t>Verificatie</t>
  </si>
  <si>
    <t>Restrisico</t>
  </si>
  <si>
    <t>Bijlage — STRIDE-dreigingstabellen en scoretabellen</t>
  </si>
  <si>
    <t>Bron: prEN 50742 (concept), vertaald voor leden van de NENV. Uitsluitend ter ondersteuning van de cyberrisicobeoordeling.</t>
  </si>
  <si>
    <t>1.  STRIDE-dreigingstypen (TTID)</t>
  </si>
  <si>
    <t>Elke STRIDE-categorie is opgesplitst in concrete dreigingstypen (TTID) die als keuze beschikbaar zijn in de cyberrisicobeoordeling.</t>
  </si>
  <si>
    <t>S</t>
  </si>
  <si>
    <t>TTID</t>
  </si>
  <si>
    <t>Dreigingstype (omschrijving)</t>
  </si>
  <si>
    <t>TTID1.0</t>
  </si>
  <si>
    <t>Identiteitsvervalsing</t>
  </si>
  <si>
    <t>TTID1.1</t>
  </si>
  <si>
    <t>De ontvanger accepteert een valse afzender als legitiem</t>
  </si>
  <si>
    <t>TTID1.2</t>
  </si>
  <si>
    <t>Brute-force-aanval: met vallen en opstaan wachtwoorden, inloggegevens en versleutelingssleutels kraken</t>
  </si>
  <si>
    <t>TTID1.3</t>
  </si>
  <si>
    <t>T</t>
  </si>
  <si>
    <t>TTID2.0</t>
  </si>
  <si>
    <t>Manipulatie</t>
  </si>
  <si>
    <t>TTID2.1</t>
  </si>
  <si>
    <t>Manipulatie via fysieke middelen</t>
  </si>
  <si>
    <t>TTID2.2</t>
  </si>
  <si>
    <t>TTID2.3</t>
  </si>
  <si>
    <t>Manipulatie geheugenapparatuur</t>
  </si>
  <si>
    <t>R</t>
  </si>
  <si>
    <t>TTID3.0</t>
  </si>
  <si>
    <t>Ontkenning</t>
  </si>
  <si>
    <t>TTID3.1</t>
  </si>
  <si>
    <t>Een aanvaller manipuleert kritieke veiligheidsgerelateerde gegevens en herstelt deze na een incident om de wijziging te verbergen</t>
  </si>
  <si>
    <t>TTID3.2</t>
  </si>
  <si>
    <t>Vernietiging van bewijsmateriaal</t>
  </si>
  <si>
    <t>TTID3.3</t>
  </si>
  <si>
    <t>Vernietiging van de mogelijkheid om bewijsmateriaal te verzamelen (bijv. het loskoppelen van opslagapparatuur voor loggegevens)</t>
  </si>
  <si>
    <t>I</t>
  </si>
  <si>
    <t>TTID4.0</t>
  </si>
  <si>
    <t>Openbaarmaking van informatie</t>
  </si>
  <si>
    <t>TTID4.1</t>
  </si>
  <si>
    <t>Wachtwoorddiefstal</t>
  </si>
  <si>
    <t>TTID4.2</t>
  </si>
  <si>
    <t>Ransomware</t>
  </si>
  <si>
    <t>D</t>
  </si>
  <si>
    <t>TTID5.0</t>
  </si>
  <si>
    <t>Dienstweigering</t>
  </si>
  <si>
    <t>TTID5.1</t>
  </si>
  <si>
    <t>Signalen verstoren via elektromagnetische interferentie, wat leidt tot fouten of (mogelijk onveilige) systeemstops</t>
  </si>
  <si>
    <t>TTID5.2</t>
  </si>
  <si>
    <t>Fysieke schade of vernietiging</t>
  </si>
  <si>
    <t>TTID5.3</t>
  </si>
  <si>
    <t>Verstoring van diensten</t>
  </si>
  <si>
    <t>E</t>
  </si>
  <si>
    <t>TTID6.0</t>
  </si>
  <si>
    <t>Verhoging van bevoegdheden</t>
  </si>
  <si>
    <t>TTID6.1</t>
  </si>
  <si>
    <t>Aanvaller wijzigt de verbindingsmogelijkheden van een interface om deze mogelijk te vergroten</t>
  </si>
  <si>
    <t>2.  Voorwaarden voor misbruik (TPID)</t>
  </si>
  <si>
    <t>De TPID-codes beschrijven de randvoorwaarden die een aanvaller moet vervullen om een dreiging te kunnen uitvoeren. Kies de meest passende TPID als invoer in de cyberrisicobeoordeling.</t>
  </si>
  <si>
    <t>Voorwaarde voor misbruik</t>
  </si>
  <si>
    <t>TPID1.0</t>
  </si>
  <si>
    <t>De aanvaller heeft fysieke toegang tot het netwerk</t>
  </si>
  <si>
    <t>TPID1.1</t>
  </si>
  <si>
    <t>De aanvaller kan de apparatuur van de netwerkinfrastructuur manipuleren</t>
  </si>
  <si>
    <t>TPID1.2</t>
  </si>
  <si>
    <t>De aanvaller heeft fysieke toegang tot de netwerkkabels</t>
  </si>
  <si>
    <t>TPID1.3</t>
  </si>
  <si>
    <t>De aanvaller heeft toegang tot het draadloze netwerk</t>
  </si>
  <si>
    <t>TPID1.4</t>
  </si>
  <si>
    <t>TPID1.5</t>
  </si>
  <si>
    <t>De aanvaller bevindt zich dicht genoeg bij / binnen het bereik van een draadloze ontvanger</t>
  </si>
  <si>
    <t>TPID1.6</t>
  </si>
  <si>
    <t>TPID2.0</t>
  </si>
  <si>
    <t>TPID3.0</t>
  </si>
  <si>
    <t>De aanvaller beschikt over de identiteitsgegevens</t>
  </si>
  <si>
    <t>TPID4.0</t>
  </si>
  <si>
    <t>De aanvaller heeft fysieke toegang tot het systeem</t>
  </si>
  <si>
    <t>TPID4.1</t>
  </si>
  <si>
    <t>De aanvaller heeft toegang tot de fysieke poorten van het systeem</t>
  </si>
  <si>
    <t>TPID4.2</t>
  </si>
  <si>
    <t>TPID4.3</t>
  </si>
  <si>
    <t>De aanvaller heeft toegang tot apparaten binnen het systeem</t>
  </si>
  <si>
    <t>TPID5.0</t>
  </si>
  <si>
    <t>Logische toegang tot het systeem</t>
  </si>
  <si>
    <t>TPID5.1</t>
  </si>
  <si>
    <t>Het systeem kent geen toegangsbeperkingen</t>
  </si>
  <si>
    <t>TPID5.2</t>
  </si>
  <si>
    <t>De interface is geactiveerd</t>
  </si>
  <si>
    <t>TPID5.3</t>
  </si>
  <si>
    <t>Het systeem maakt geen onderscheid tussen gebruikersrollen</t>
  </si>
  <si>
    <t>TPID6.0</t>
  </si>
  <si>
    <t>Nalatigheid van de gebruiker ten aanzien van beveiligingsbest practices</t>
  </si>
  <si>
    <t>3.  Blootstellingsgrensscore (EL)</t>
  </si>
  <si>
    <t>Blootstellingsgrens</t>
  </si>
  <si>
    <t>Waarde (EL-score)</t>
  </si>
  <si>
    <t>EL0 — Interne zone</t>
  </si>
  <si>
    <t>0</t>
  </si>
  <si>
    <t>EL1 — Fysieke zone</t>
  </si>
  <si>
    <t>EL2 — Plaatselijke zone</t>
  </si>
  <si>
    <t>EL3 — Aangrenzende zone</t>
  </si>
  <si>
    <t>16</t>
  </si>
  <si>
    <t>EL4 — Publieke zone</t>
  </si>
  <si>
    <t>24</t>
  </si>
  <si>
    <t>4.  Gelegenheidsfactor (WoO)</t>
  </si>
  <si>
    <t>Gunstig moment</t>
  </si>
  <si>
    <t>Beschrijving</t>
  </si>
  <si>
    <t>Zeer beperkt</t>
  </si>
  <si>
    <t>Zelden bereikbaar of onder voortdurend toezicht; zeer beperkte toegankelijkheid in de praktijk.</t>
  </si>
  <si>
    <t>0,6</t>
  </si>
  <si>
    <t>Incidentele, voorspelbare onderhoudsperiodes (bijv. maandelijkse onderhoudsperiodes met beperkte toegangscontrole).</t>
  </si>
  <si>
    <t>0,8</t>
  </si>
  <si>
    <t>Beperkt</t>
  </si>
  <si>
    <t>Regelmatige toegangsmogelijkheden (wekelijkse/dagelijkse geplande toegang met beperkte toegangscontrole).</t>
  </si>
  <si>
    <t>0,9</t>
  </si>
  <si>
    <t>Onbeperkt</t>
  </si>
  <si>
    <t>Open, regelmatige of onbeperkte mogelijkheden.</t>
  </si>
  <si>
    <t>1,0</t>
  </si>
  <si>
    <t>5.  Aanvallerscapaciteit (AC)</t>
  </si>
  <si>
    <t>Aanvallerscapaciteit</t>
  </si>
  <si>
    <t>Voorbeelden</t>
  </si>
  <si>
    <t>Waarde (AC)</t>
  </si>
  <si>
    <t>Uitgebreide kennis en toonaangevende vaardigheden</t>
  </si>
  <si>
    <t>Beschikt over zeer geavanceerde vaardigheden en is in staat om diepgaande en gespecialiseerde kennis van het systeem op te zoeken en toe te passen</t>
  </si>
  <si>
    <t>Bijv. kwaadwillende gebruiker met beheerdersrechten, insider</t>
  </si>
  <si>
    <t>Gemiddelde kennis en specialistische vaardigheden</t>
  </si>
  <si>
    <t>Beschikt over geavanceerde technische vaardigheden; kan diverse aanvalsmiddelen gebruiken en informatie achterhalen, of beschikt over grondige kennis van het systeem.</t>
  </si>
  <si>
    <t>Bijv. opgeleide technicus/hacker met ruime toegang tot gevoelige informatie</t>
  </si>
  <si>
    <t>Gemiddelde kennis en vaardigheden op gemiddeld niveau</t>
  </si>
  <si>
    <t>Beschikt over gemiddelde technische vaardigheden; kan gangbare aanvalsmiddelen en openbaar beschikbare informatie gebruiken of beschikt over matige kennis van het systeem.</t>
  </si>
  <si>
    <t>Bijv. ervaren hacker</t>
  </si>
  <si>
    <t>Minimale kennis en basisvaardigheden</t>
  </si>
  <si>
    <t>Beschikt slechts over basale vaardigheden, zoals het gebruik van eenvoudige aanvalsmiddelen en basiskennis (bijv. algemene werkprocedures)</t>
  </si>
  <si>
    <t>Bijv. scriptkiddies, onervaren hackers met algemene kennis</t>
  </si>
  <si>
    <t>6.  Aanvalspotentieelscore (AP)</t>
  </si>
  <si>
    <t>Score</t>
  </si>
  <si>
    <t>Label</t>
  </si>
  <si>
    <t>Interpretatie</t>
  </si>
  <si>
    <t>0 – 5</t>
  </si>
  <si>
    <t>Erg laag</t>
  </si>
  <si>
    <t>Minimaal aanvalsrisico; het is hoogst onwaarschijnlijk dat dit zich voordoet.</t>
  </si>
  <si>
    <t>5,1 – 10</t>
  </si>
  <si>
    <t>Laag</t>
  </si>
  <si>
    <t>Laag aanvalsrisico; kan zich onder zeer specifieke omstandigheden voordoen.</t>
  </si>
  <si>
    <t>10,1 – 15</t>
  </si>
  <si>
    <t>Gemiddeld</t>
  </si>
  <si>
    <t>Matig aanvalsrisico; er is een redelijke kans dat dit zich voordoet.</t>
  </si>
  <si>
    <t>15,1 – 20</t>
  </si>
  <si>
    <t>Hoog</t>
  </si>
  <si>
    <t>Aanzienlijk aanvalsrisico; er is een grote kans dat dit zich voordoet.</t>
  </si>
  <si>
    <t>&gt; 20</t>
  </si>
  <si>
    <t>Zeer hoog</t>
  </si>
  <si>
    <t>Kritiek aanvalsrisico; het is vrijwel zeker dat er een aanval plaatsvindt.</t>
  </si>
  <si>
    <t>7.  Definitie van SRSL's — koppeling aanvalspotentieel × ernstgraad</t>
  </si>
  <si>
    <t>De SRSL (Safety-Related Security Level) bepaalt welke minimale technische beveiligingseisen van toepassing zijn op de veiligheidsfunctie (zie SRSL_Eisen-tabblad). De uitkomst volgt direct uit de combinatie van Aanvalspotentieel (AP) en de Ernstgraad van de schade.</t>
  </si>
  <si>
    <t>Ernstgraad schade  ↓    AP →</t>
  </si>
  <si>
    <t>Laag: herstelbaar</t>
  </si>
  <si>
    <t>Hoog: niet herstelbaar</t>
  </si>
  <si>
    <t>SRSL-kleuren — ook gebruikt op het Cyberrisicobeoordeling-tabblad:</t>
  </si>
  <si>
    <t>Geen aanvullende technische beveiligingseis</t>
  </si>
  <si>
    <t>Basismaatregelen vereist (authenticatie, integriteitscontrole bij opstarten)</t>
  </si>
  <si>
    <t>Uitgebreide maatregelen vereist (cryptografisch, periodieke verificatie)</t>
  </si>
  <si>
    <t>Maximale maatregelen vereist (secure boot, rolgebaseerde authenticatie, continu)</t>
  </si>
  <si>
    <t>Eis (§7.4.3)</t>
  </si>
  <si>
    <t>Clausule</t>
  </si>
  <si>
    <t>Authenticatie</t>
  </si>
  <si>
    <t>§7.4.3.2</t>
  </si>
  <si>
    <t>Geen</t>
  </si>
  <si>
    <t>Entiteiten authenticeren</t>
  </si>
  <si>
    <t>Unieke authenticatie per entiteit</t>
  </si>
  <si>
    <t>Autorisatie</t>
  </si>
  <si>
    <t>§7.4.3.3</t>
  </si>
  <si>
    <t>Autorisatie vereist</t>
  </si>
  <si>
    <t>Rolgebaseerde toegang (RBAC)</t>
  </si>
  <si>
    <t>Software-integriteit</t>
  </si>
  <si>
    <t>§7.4.3.4.1</t>
  </si>
  <si>
    <t>Checksum bij opstarten</t>
  </si>
  <si>
    <t>Checksum opstarten+periodiek</t>
  </si>
  <si>
    <t>Cryptografisch (HMAC/CMAC) continu</t>
  </si>
  <si>
    <t>Boot-integriteit</t>
  </si>
  <si>
    <t>§7.4.3.4.2</t>
  </si>
  <si>
    <t>Checksum bij boot</t>
  </si>
  <si>
    <t>Secure boot met root of trust</t>
  </si>
  <si>
    <t>Communicatie-integriteit</t>
  </si>
  <si>
    <t>§7.4.3.4.3</t>
  </si>
  <si>
    <t>Integriteit geverifieerd</t>
  </si>
  <si>
    <t>Cryptografisch, replay-beschermd</t>
  </si>
  <si>
    <t>Invoervalidatie</t>
  </si>
  <si>
    <t>§7.4.3.4.4</t>
  </si>
  <si>
    <t>Validatie op grenzen</t>
  </si>
  <si>
    <t>Syntax+semantiek+formaat</t>
  </si>
  <si>
    <t>Strikte context-bewuste validatie</t>
  </si>
  <si>
    <t>Detectie fysieke manipulatie</t>
  </si>
  <si>
    <t>§7.4.3.4.5</t>
  </si>
  <si>
    <t>Detectie (zegelbreuk)</t>
  </si>
  <si>
    <t>Authenticiteit SRESW/SRASW</t>
  </si>
  <si>
    <t>§7.4.3.5</t>
  </si>
  <si>
    <t>Cryptografische handtekening</t>
  </si>
  <si>
    <t>Logging &amp; traceerbaarheid — §7.3 prEN 50742:2025</t>
  </si>
  <si>
    <t>Onderdeel</t>
  </si>
  <si>
    <t>Invulling / documentatie</t>
  </si>
  <si>
    <t>Status</t>
  </si>
  <si>
    <t>Interventietypen die gelogd worden</t>
  </si>
  <si>
    <t>§7.3.1</t>
  </si>
  <si>
    <t>a. Veiligheidsparameters/configuratie
b. SRESW update
c. SRASW update
d. HMI-parameterisatie (indien gevaar)
e. Software voor veiligheidsinstructies
[Beschrijf welke typen voor dit product relevant zijn]</t>
  </si>
  <si>
    <t>Bewijs dat verzameld wordt</t>
  </si>
  <si>
    <t>§7.3.2</t>
  </si>
  <si>
    <t>a. Type interventie
b. Tijdstempel
c. Verwijdering logbestand
[Beschrijf het concrete logging-mechanisme:]</t>
  </si>
  <si>
    <t>Logging-mechanisme</t>
  </si>
  <si>
    <t>§7.3.3</t>
  </si>
  <si>
    <t>[Beschrijf: digitaal/fysiek/gecombineerd; formaat; toegankelijkheid]</t>
  </si>
  <si>
    <t>Opslaglocatie</t>
  </si>
  <si>
    <t>§7.3.4</t>
  </si>
  <si>
    <t>[Bijv.: in PLC, NAS, cloud; formaat gedocumenteerd in gebruiksaanwijzing]</t>
  </si>
  <si>
    <t>Bewaartermijn</t>
  </si>
  <si>
    <t>Norm-eis: bewijs laatste interventie per type bewaard; traceringslog: minimaal 5 jaar
[Werkelijke bewaartermijn:]</t>
  </si>
  <si>
    <t>Bescherming logopslag</t>
  </si>
  <si>
    <t>§7.3.5</t>
  </si>
  <si>
    <t>Logs beveiligd tegen manipulatie; verwijdering via geautoriseerde procedure
[Beschrijf beveiligingsmaatregelen:]</t>
  </si>
  <si>
    <t>Interventietypen in scope</t>
  </si>
  <si>
    <t>Interventie</t>
  </si>
  <si>
    <t>In scope?</t>
  </si>
  <si>
    <t>Wijziging veiligheidsconfiguratie</t>
  </si>
  <si>
    <t>Firmware-update (SRESW)</t>
  </si>
  <si>
    <t>Applicatiesoftware-update (SRASW)</t>
  </si>
  <si>
    <t>HMI-parameterisatie</t>
  </si>
  <si>
    <t>Aansluiten geheugenapparaat (SD, USB)</t>
  </si>
  <si>
    <t>Verwijdering logbestand</t>
  </si>
  <si>
    <t>Stride issues</t>
  </si>
  <si>
    <t>Remedie</t>
  </si>
  <si>
    <t>NLS</t>
  </si>
  <si>
    <t>NLT</t>
  </si>
  <si>
    <t>NLR</t>
  </si>
  <si>
    <t>NLI</t>
  </si>
  <si>
    <t>NLD</t>
  </si>
  <si>
    <t>NLE</t>
  </si>
  <si>
    <t>Table D.2 Threat Types: prEN 50742</t>
  </si>
  <si>
    <t>Authenticatie van de communicatiepartner, bijvoorbeeld door middel van certificaten.</t>
  </si>
  <si>
    <t>Scheiding van netwerken (air-gap)</t>
  </si>
  <si>
    <t>Adviseer de gebruiker over het correct omgaan met gevoelige informatie</t>
  </si>
  <si>
    <t>Sta fysieke toegang alleen toe met een speciale sleutel (niet via algemeen verkrijgbare gereedschappen, zoals schroevendraaiers, moersleutels, inbussleutels, tangen) EN-ISO 14119</t>
  </si>
  <si>
    <t>Verzameling van bewijsmateriaal (zie bepaling … van EN50742)</t>
  </si>
  <si>
    <t>Wachtwoorddiefstal, ransomeware</t>
  </si>
  <si>
    <t>Ervoor zorgen dat het apparaat veilig faalt</t>
  </si>
  <si>
    <t>DDoS bescherming , filters (NaWas)</t>
  </si>
  <si>
    <t>Soorten bedreiging (voorwaarden)</t>
  </si>
  <si>
    <t>Table D.1: Preconditions for exploit pr EN 50742</t>
  </si>
  <si>
    <t>Toegang afsluiten</t>
  </si>
  <si>
    <t>Gebruik netwerkapparatuur, zoals beheerde switches, routers enz., beveiligd met authenticatie.</t>
  </si>
  <si>
    <t>Leg kabels in een fysiek beveiligde omgeving</t>
  </si>
  <si>
    <t xml:space="preserve">Versleutelde draadloze protocollen </t>
  </si>
  <si>
    <t>Gebruik RJ45-poortvergrendelingen</t>
  </si>
  <si>
    <t>Gebruik het product alleen in een fysiek beveiligde omgeving</t>
  </si>
  <si>
    <t>Beperk het zendvermogen tot een klein gebied</t>
  </si>
  <si>
    <t>Gebruik een gerichte antenne</t>
  </si>
  <si>
    <t>Vermijd routering naar onbetrouwbare netwerken</t>
  </si>
  <si>
    <t>Gebruik netwerksegmentatie met DMZ (firewall, VPN, IDS enz.)</t>
  </si>
  <si>
    <t>Implementeer op rollen gebaseerde toegang</t>
  </si>
  <si>
    <t xml:space="preserve">Versleutel protocollen </t>
  </si>
  <si>
    <t>Gebruik Message Authentication Code (MAC)</t>
  </si>
  <si>
    <t>Zorg ervoor dat de kwetsbare onderdelen van het apparaat worden beveiligd tegen ongeoorloofde fysieke toegang (bijv. fysiek slot, plaatsing in een afgesloten kast, uitsluitend gebruik in afgeschermde ruimtes, enz.)</t>
  </si>
  <si>
    <t>Zorg ervoor dat de kwetsbare  poorten worden beschermd tegen ongeoorloofde fysieke toegang (bijv. fysiek slot, enz.)</t>
  </si>
  <si>
    <t>Overweeg  het verwijderen/uitschakelen van onnodige poorten</t>
  </si>
  <si>
    <t>Implementeer een methode voor gebruikersauthenticatie</t>
  </si>
  <si>
    <t>Implementeer een op rollen gebaseerde methode voor gebruikersauthenticatie met meerdere gebruikersniveaus</t>
  </si>
  <si>
    <t>Informatie voor gebruik: adviseer de gebruiker over beveiligingsbest practices</t>
  </si>
  <si>
    <t>Interne zone</t>
  </si>
  <si>
    <t>Aangrenzende zone</t>
  </si>
  <si>
    <t>Tabel B.1</t>
  </si>
  <si>
    <t>Extensive knowledge</t>
  </si>
  <si>
    <t>Moderate knowledge</t>
  </si>
  <si>
    <t>Gemiddelde kennis</t>
  </si>
  <si>
    <t>Average knowledge</t>
  </si>
  <si>
    <t>Minimale kennis</t>
  </si>
  <si>
    <t>Minimal knowledge</t>
  </si>
  <si>
    <t>schade makkelijk herstelbaar</t>
  </si>
  <si>
    <t>Getroffen
bedrijfsmiddelen / functies / onderdelen</t>
  </si>
  <si>
    <t>Versleutelde draadloze protocollen</t>
  </si>
  <si>
    <t>Versleutel protocollen</t>
  </si>
  <si>
    <t>Zorg ervoor dat de kwetsbare poorten worden beschermd tegen ongeoorloofde fysieke toegang (bijv. fysiek slot, enz.)</t>
  </si>
  <si>
    <t>Overweeg het verwijderen/uitschakelen van onnodige poorten</t>
  </si>
  <si>
    <t>De kolom "Tegenmaatregelen inherent" wordt automatisch gevuld op basis van het gekozen TPID. Vul in de kolom "Aanvullende maatregelen" zelf aan wat er concreet wordt gedaan. Deze kolom kleurt rood als er bij SRSL ≥ 1 nog niets is ingevuld.</t>
  </si>
  <si>
    <t>ID:</t>
  </si>
  <si>
    <t xml:space="preserve">Let op: Dit is een concept, de samenstellers aanvaarden geen enkele verantwoordelijkheid voor de uitkomst. Dit werkblad is bedoeld om een start te maken met het zoeken en beoordelen van de dreigingen van uw machine.
In de loop van dit jaar zal, wanneer meer bekend is over de prEN 50742, dit document worden geupdate. </t>
  </si>
  <si>
    <t>De fysieke grens scheidt wat fysiek beschermd is (binnen een behuizing, kast, of afgesloten ruimte) van wat fysiek toegankelijk is voor een potentiële aanvaller. Dit bepaalt rechtstreeks de Zone (Exposure Level: EL) die u in de beoordeling kiest:</t>
  </si>
  <si>
    <t>© 2026  Mecid B.V. / DSC B.V.  —  Cyberrisicobeoordeling prEN 50742:2025  (versie 2.0)</t>
  </si>
  <si>
    <t>2.0</t>
  </si>
  <si>
    <t>Update, voor deling via Taskforce Machineverordening</t>
  </si>
  <si>
    <t>prEN 50742 (concept) — vertaald   ·  Gebruik op eigen risico  ·  © 2026  DSC  ·  CC BY-NC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</si>
</sst>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88" x14ac:knownFonts="1">
    <font>
      <sz val="11"/>
      <color theme="1"/>
      <name val="Calibri"/>
      <family val="2"/>
      <charset val="1"/>
    </font>
    <font>
      <b/>
      <sz val="16"/>
      <color rgb="FFFFFFFF"/>
      <name val="Calibri"/>
      <family val="2"/>
      <charset val="1"/>
    </font>
    <font>
      <i/>
      <sz val="11"/>
      <color rgb="FF5B6B85"/>
      <name val="Calibri"/>
      <family val="2"/>
      <charset val="1"/>
    </font>
    <font>
      <b/>
      <sz val="12.5"/>
      <color rgb="FFFFFFFF"/>
      <name val="Calibri"/>
      <family val="2"/>
      <charset val="1"/>
    </font>
    <font>
      <sz val="10.5"/>
      <color rgb="FF16233B"/>
      <name val="Calibri"/>
      <family val="2"/>
      <charset val="1"/>
    </font>
    <font>
      <i/>
      <sz val="10.5"/>
      <color rgb="FFFF0000"/>
      <name val="Calibri"/>
      <family val="2"/>
      <charset val="1"/>
    </font>
    <font>
      <b/>
      <sz val="11"/>
      <color rgb="FF0B1E3D"/>
      <name val="Calibri"/>
      <family val="2"/>
      <charset val="1"/>
    </font>
    <font>
      <b/>
      <sz val="11"/>
      <color rgb="FFE8A33D"/>
      <name val="Calibri"/>
      <family val="2"/>
      <charset val="1"/>
    </font>
    <font>
      <sz val="10"/>
      <color rgb="FF16233B"/>
      <name val="Calibri"/>
      <family val="2"/>
      <charset val="1"/>
    </font>
    <font>
      <i/>
      <sz val="8"/>
      <color theme="1"/>
      <name val="Calibri"/>
      <family val="2"/>
      <charset val="1"/>
    </font>
    <font>
      <b/>
      <sz val="9.5"/>
      <color rgb="FFFFFFFF"/>
      <name val="Calibri"/>
      <family val="2"/>
      <charset val="1"/>
    </font>
    <font>
      <b/>
      <sz val="9.5"/>
      <color rgb="FF000000"/>
      <name val="Calibri"/>
      <family val="2"/>
      <charset val="1"/>
    </font>
    <font>
      <sz val="9.5"/>
      <color rgb="FF000000"/>
      <name val="Calibri"/>
      <family val="2"/>
      <charset val="1"/>
    </font>
    <font>
      <b/>
      <sz val="9.5"/>
      <color rgb="FF000000"/>
      <name val="Calibri"/>
      <family val="2"/>
    </font>
    <font>
      <sz val="9.5"/>
      <color rgb="FF000000"/>
      <name val="Calibri"/>
      <family val="2"/>
    </font>
    <font>
      <b/>
      <sz val="14"/>
      <color rgb="FFE8A33D"/>
      <name val="Calibri"/>
      <family val="2"/>
      <charset val="1"/>
    </font>
    <font>
      <b/>
      <sz val="11"/>
      <color rgb="FF16233B"/>
      <name val="Calibri"/>
      <family val="2"/>
      <charset val="1"/>
    </font>
    <font>
      <sz val="10"/>
      <color rgb="FF5B6B85"/>
      <name val="Calibri"/>
      <family val="2"/>
      <charset val="1"/>
    </font>
    <font>
      <b/>
      <sz val="10.5"/>
      <color rgb="FF0B1E3D"/>
      <name val="Calibri"/>
      <family val="2"/>
      <charset val="1"/>
    </font>
    <font>
      <b/>
      <sz val="12"/>
      <color rgb="FFC23B33"/>
      <name val="Calibri"/>
      <family val="2"/>
      <charset val="1"/>
    </font>
    <font>
      <b/>
      <sz val="9.5"/>
      <color rgb="FF0B1E3D"/>
      <name val="Calibri"/>
      <family val="2"/>
      <charset val="1"/>
    </font>
    <font>
      <i/>
      <sz val="10"/>
      <color rgb="FF5B6B85"/>
      <name val="Calibri"/>
      <family val="2"/>
      <charset val="1"/>
    </font>
    <font>
      <b/>
      <sz val="10.5"/>
      <color rgb="FFFFFFFF"/>
      <name val="Calibri"/>
      <family val="2"/>
      <charset val="1"/>
    </font>
    <font>
      <i/>
      <sz val="10"/>
      <color rgb="FFFFFFFF"/>
      <name val="Calibri"/>
      <family val="2"/>
      <charset val="1"/>
    </font>
    <font>
      <i/>
      <sz val="9"/>
      <color rgb="FFC9D6E8"/>
      <name val="Calibri"/>
      <family val="2"/>
      <charset val="1"/>
    </font>
    <font>
      <b/>
      <sz val="10"/>
      <color rgb="FF0B1E3D"/>
      <name val="Calibri"/>
      <family val="2"/>
      <charset val="1"/>
    </font>
    <font>
      <i/>
      <sz val="9"/>
      <color rgb="FF444444"/>
      <name val="Calibri"/>
      <family val="2"/>
      <charset val="1"/>
    </font>
    <font>
      <b/>
      <sz val="9"/>
      <color rgb="FFFFFFFF"/>
      <name val="Calibri"/>
      <family val="2"/>
      <charset val="1"/>
    </font>
    <font>
      <sz val="9"/>
      <color rgb="FF000000"/>
      <name val="Calibri"/>
      <family val="2"/>
      <charset val="1"/>
    </font>
    <font>
      <sz val="11"/>
      <color theme="1"/>
      <name val="Helvetica Neue"/>
      <family val="2"/>
      <charset val="1"/>
    </font>
    <font>
      <b/>
      <sz val="8"/>
      <color rgb="FF000000"/>
      <name val="Helvetica Neue"/>
      <family val="2"/>
      <charset val="1"/>
    </font>
    <font>
      <sz val="8"/>
      <color rgb="FF000000"/>
      <name val="Helvetica Neue"/>
      <family val="2"/>
      <charset val="1"/>
    </font>
    <font>
      <b/>
      <sz val="8"/>
      <color rgb="FFFFFFFF"/>
      <name val="Helvetica Neue"/>
      <family val="2"/>
      <charset val="1"/>
    </font>
    <font>
      <b/>
      <sz val="10"/>
      <color rgb="FFFFFFFF"/>
      <name val="Helvetica Neue"/>
      <family val="2"/>
      <charset val="1"/>
    </font>
    <font>
      <sz val="8"/>
      <name val="Helvetica Neue"/>
      <family val="2"/>
      <charset val="1"/>
    </font>
    <font>
      <sz val="10"/>
      <name val="Helvetica Neue"/>
      <family val="2"/>
      <charset val="1"/>
    </font>
    <font>
      <sz val="9"/>
      <color rgb="FF444444"/>
      <name val="Helvetica Neue"/>
      <family val="2"/>
      <charset val="1"/>
    </font>
    <font>
      <b/>
      <sz val="10"/>
      <name val="Helvetica Neue"/>
      <family val="2"/>
      <charset val="1"/>
    </font>
    <font>
      <b/>
      <sz val="8"/>
      <color rgb="FF1F4E79"/>
      <name val="Helvetica Neue"/>
      <family val="2"/>
      <charset val="1"/>
    </font>
    <font>
      <sz val="8"/>
      <color theme="1"/>
      <name val="Helvetica Neue"/>
      <family val="2"/>
      <charset val="1"/>
    </font>
    <font>
      <b/>
      <sz val="9"/>
      <color theme="1"/>
      <name val="Calibri"/>
      <family val="2"/>
      <charset val="1"/>
    </font>
    <font>
      <sz val="9"/>
      <color rgb="FF000000"/>
      <name val="Helvetica Neue"/>
      <family val="2"/>
      <charset val="1"/>
    </font>
    <font>
      <sz val="9"/>
      <color theme="1"/>
      <name val="Helvetica Neue"/>
      <family val="2"/>
      <charset val="1"/>
    </font>
    <font>
      <sz val="9"/>
      <color theme="1"/>
      <name val="Calibri"/>
      <family val="2"/>
      <charset val="1"/>
    </font>
    <font>
      <b/>
      <sz val="9"/>
      <color rgb="FF000000"/>
      <name val="Helvetica Neue"/>
      <family val="2"/>
      <charset val="1"/>
    </font>
    <font>
      <sz val="9"/>
      <color rgb="FF1F4E79"/>
      <name val="Helvetica Neue"/>
      <family val="2"/>
      <charset val="1"/>
    </font>
    <font>
      <sz val="10"/>
      <color theme="1"/>
      <name val="Helvetica Neue"/>
      <family val="2"/>
      <charset val="1"/>
    </font>
    <font>
      <b/>
      <sz val="9"/>
      <color rgb="FF000000"/>
      <name val="Calibri"/>
      <family val="2"/>
      <charset val="1"/>
    </font>
    <font>
      <b/>
      <sz val="13"/>
      <color rgb="FFFFFFFF"/>
      <name val="Calibri"/>
      <family val="2"/>
      <charset val="1"/>
    </font>
    <font>
      <b/>
      <sz val="10"/>
      <color rgb="FF000000"/>
      <name val="Calibri"/>
      <family val="2"/>
      <charset val="1"/>
    </font>
    <font>
      <b/>
      <sz val="11"/>
      <color rgb="FF1F4E79"/>
      <name val="Calibri"/>
      <family val="2"/>
      <charset val="1"/>
    </font>
    <font>
      <b/>
      <sz val="10"/>
      <color theme="1"/>
      <name val="Helvetica Neue"/>
      <family val="2"/>
      <charset val="1"/>
    </font>
    <font>
      <b/>
      <sz val="14"/>
      <color rgb="FFFFFFFF"/>
      <name val="Calibri"/>
      <family val="2"/>
    </font>
    <font>
      <sz val="9"/>
      <color rgb="FF5B6B85"/>
      <name val="Calibri"/>
      <family val="2"/>
    </font>
    <font>
      <b/>
      <sz val="11"/>
      <color rgb="FFFFFFFF"/>
      <name val="Calibri"/>
      <family val="2"/>
    </font>
    <font>
      <sz val="9.5"/>
      <color rgb="FF16233B"/>
      <name val="Calibri"/>
      <family val="2"/>
    </font>
    <font>
      <b/>
      <sz val="9"/>
      <color rgb="FFFFFFFF"/>
      <name val="Calibri"/>
      <family val="2"/>
    </font>
    <font>
      <b/>
      <sz val="11"/>
      <color rgb="FFC62828"/>
      <name val="Calibri"/>
      <family val="2"/>
    </font>
    <font>
      <b/>
      <sz val="9"/>
      <color rgb="FF1C3A4A"/>
      <name val="Calibri"/>
      <family val="2"/>
    </font>
    <font>
      <b/>
      <sz val="9.5"/>
      <color rgb="FF1C3A4A"/>
      <name val="Calibri"/>
      <family val="2"/>
    </font>
    <font>
      <sz val="9"/>
      <color rgb="FF1C3A4A"/>
      <name val="Calibri"/>
      <family val="2"/>
    </font>
    <font>
      <sz val="9"/>
      <color rgb="FF16233B"/>
      <name val="Calibri"/>
      <family val="2"/>
    </font>
    <font>
      <b/>
      <sz val="11"/>
      <color rgb="FFBF360C"/>
      <name val="Calibri"/>
      <family val="2"/>
    </font>
    <font>
      <b/>
      <sz val="11"/>
      <color rgb="FF6A1B9A"/>
      <name val="Calibri"/>
      <family val="2"/>
    </font>
    <font>
      <b/>
      <sz val="11"/>
      <color rgb="FF1565C0"/>
      <name val="Calibri"/>
      <family val="2"/>
    </font>
    <font>
      <b/>
      <sz val="11"/>
      <color rgb="FF2E7D32"/>
      <name val="Calibri"/>
      <family val="2"/>
    </font>
    <font>
      <b/>
      <sz val="11"/>
      <color rgb="FFF57F17"/>
      <name val="Calibri"/>
      <family val="2"/>
    </font>
    <font>
      <b/>
      <sz val="9"/>
      <color rgb="FF2E5266"/>
      <name val="Calibri"/>
      <family val="2"/>
    </font>
    <font>
      <sz val="9"/>
      <color rgb="FF000000"/>
      <name val="Calibri"/>
      <family val="2"/>
    </font>
    <font>
      <b/>
      <sz val="9"/>
      <color rgb="FF000000"/>
      <name val="Calibri"/>
      <family val="2"/>
    </font>
    <font>
      <i/>
      <sz val="9"/>
      <color rgb="FF5B6B85"/>
      <name val="Calibri"/>
      <family val="2"/>
    </font>
    <font>
      <b/>
      <sz val="10"/>
      <color rgb="FF000000"/>
      <name val="Calibri"/>
      <family val="2"/>
    </font>
    <font>
      <b/>
      <sz val="10"/>
      <color rgb="FFFFFFFF"/>
      <name val="Calibri"/>
      <family val="2"/>
    </font>
    <font>
      <b/>
      <sz val="9.5"/>
      <color rgb="FF0D2233"/>
      <name val="Calibri"/>
      <family val="2"/>
    </font>
    <font>
      <b/>
      <sz val="11"/>
      <color rgb="FF1B5E20"/>
      <name val="Calibri"/>
      <family val="2"/>
    </font>
    <font>
      <b/>
      <sz val="11"/>
      <color rgb="FF7B5E00"/>
      <name val="Calibri"/>
      <family val="2"/>
    </font>
    <font>
      <b/>
      <sz val="11"/>
      <color rgb="FFB71C1C"/>
      <name val="Calibri"/>
      <family val="2"/>
    </font>
    <font>
      <b/>
      <sz val="9.5"/>
      <color rgb="FF16233B"/>
      <name val="Calibri"/>
      <family val="2"/>
    </font>
    <font>
      <b/>
      <sz val="10"/>
      <color rgb="FF1B5E20"/>
      <name val="Calibri"/>
      <family val="2"/>
    </font>
    <font>
      <b/>
      <sz val="10"/>
      <color rgb="FF7B5E00"/>
      <name val="Calibri"/>
      <family val="2"/>
    </font>
    <font>
      <b/>
      <sz val="10"/>
      <color rgb="FFBF360C"/>
      <name val="Calibri"/>
      <family val="2"/>
    </font>
    <font>
      <b/>
      <sz val="10"/>
      <color rgb="FFB71C1C"/>
      <name val="Calibri"/>
      <family val="2"/>
    </font>
    <font>
      <i/>
      <sz val="8.5"/>
      <color rgb="FF8A9BB8"/>
      <name val="Calibri"/>
      <family val="2"/>
    </font>
    <font>
      <b/>
      <sz val="11"/>
      <color rgb="FFFFFFFF"/>
      <name val="Calibri"/>
      <family val="2"/>
      <charset val="1"/>
    </font>
    <font>
      <b/>
      <sz val="16"/>
      <color theme="1"/>
      <name val="Calibri"/>
      <family val="2"/>
      <charset val="1"/>
    </font>
    <font>
      <sz val="11"/>
      <color theme="1"/>
      <name val="Aptos"/>
      <family val="2"/>
      <charset val="1"/>
    </font>
    <font>
      <b/>
      <sz val="14"/>
      <color theme="1"/>
      <name val="Calibri"/>
      <family val="2"/>
      <charset val="1"/>
    </font>
    <font>
      <sz val="11"/>
      <color theme="1"/>
      <name val="Calibri"/>
      <family val="2"/>
      <charset val="1"/>
    </font>
  </fonts>
  <fills count="32">
    <fill>
      <patternFill patternType="none"/>
    </fill>
    <fill>
      <patternFill patternType="gray125"/>
    </fill>
    <fill>
      <patternFill patternType="solid">
        <fgColor rgb="FF0B1E3D"/>
        <bgColor rgb="FF0D2233"/>
      </patternFill>
    </fill>
    <fill>
      <patternFill patternType="solid">
        <fgColor rgb="FF2E5266"/>
        <bgColor rgb="FF3A4F6B"/>
      </patternFill>
    </fill>
    <fill>
      <patternFill patternType="solid">
        <fgColor rgb="FFFEFCE8"/>
        <bgColor rgb="FFFFFDE7"/>
      </patternFill>
    </fill>
    <fill>
      <patternFill patternType="solid">
        <fgColor rgb="FFF5F7FA"/>
        <bgColor rgb="FFF8FAFC"/>
      </patternFill>
    </fill>
    <fill>
      <patternFill patternType="solid">
        <fgColor rgb="FFEEF2F7"/>
        <bgColor rgb="FFEFF4FB"/>
      </patternFill>
    </fill>
    <fill>
      <patternFill patternType="solid">
        <fgColor rgb="FFE8F4FD"/>
        <bgColor rgb="FFE3F2FD"/>
      </patternFill>
    </fill>
    <fill>
      <patternFill patternType="solid">
        <fgColor rgb="FFFFCCCC"/>
        <bgColor rgb="FFFFCDD2"/>
      </patternFill>
    </fill>
    <fill>
      <patternFill patternType="solid">
        <fgColor rgb="FFE2EFDA"/>
        <bgColor rgb="FFE8F5E9"/>
      </patternFill>
    </fill>
    <fill>
      <patternFill patternType="solid">
        <fgColor rgb="FFFCE4D6"/>
        <bgColor rgb="FFFBE9E7"/>
      </patternFill>
    </fill>
    <fill>
      <patternFill patternType="solid">
        <fgColor rgb="FFF4CCCC"/>
        <bgColor rgb="FFFFCCCC"/>
      </patternFill>
    </fill>
    <fill>
      <patternFill patternType="solid">
        <fgColor rgb="FFEFF4FB"/>
        <bgColor rgb="FFEEF2F7"/>
      </patternFill>
    </fill>
    <fill>
      <patternFill patternType="solid">
        <fgColor rgb="FF3A4F6B"/>
        <bgColor rgb="FF2E5266"/>
      </patternFill>
    </fill>
    <fill>
      <patternFill patternType="solid">
        <fgColor rgb="FFF2F2F2"/>
        <bgColor rgb="FFEEF2F7"/>
      </patternFill>
    </fill>
    <fill>
      <patternFill patternType="solid">
        <fgColor rgb="FF1C3A4A"/>
        <bgColor rgb="FF16233B"/>
      </patternFill>
    </fill>
    <fill>
      <patternFill patternType="solid">
        <fgColor theme="7" tint="0.79989013336588644"/>
        <bgColor rgb="FFFFF3CD"/>
      </patternFill>
    </fill>
    <fill>
      <patternFill patternType="solid">
        <fgColor rgb="FF0D2233"/>
        <bgColor rgb="FF0B1E3D"/>
      </patternFill>
    </fill>
    <fill>
      <patternFill patternType="solid">
        <fgColor rgb="FFFFEBEE"/>
        <bgColor rgb="FFFBE9E7"/>
      </patternFill>
    </fill>
    <fill>
      <patternFill patternType="solid">
        <fgColor rgb="FFFFFFFF"/>
        <bgColor rgb="FFF8FAFC"/>
      </patternFill>
    </fill>
    <fill>
      <patternFill patternType="solid">
        <fgColor rgb="FFFBE9E7"/>
        <bgColor rgb="FFFFEBEE"/>
      </patternFill>
    </fill>
    <fill>
      <patternFill patternType="solid">
        <fgColor rgb="FFF3E5F5"/>
        <bgColor rgb="FFFBE9E7"/>
      </patternFill>
    </fill>
    <fill>
      <patternFill patternType="solid">
        <fgColor rgb="FFE3F2FD"/>
        <bgColor rgb="FFE8F4FD"/>
      </patternFill>
    </fill>
    <fill>
      <patternFill patternType="solid">
        <fgColor rgb="FFE8F5E9"/>
        <bgColor rgb="FFEEF2F7"/>
      </patternFill>
    </fill>
    <fill>
      <patternFill patternType="solid">
        <fgColor rgb="FFFFFDE7"/>
        <bgColor rgb="FFFEFCE8"/>
      </patternFill>
    </fill>
    <fill>
      <patternFill patternType="solid">
        <fgColor rgb="FFF8FAFC"/>
        <bgColor rgb="FFF5F7FA"/>
      </patternFill>
    </fill>
    <fill>
      <patternFill patternType="solid">
        <fgColor rgb="FFFFF9C4"/>
        <bgColor rgb="FFFFF3CD"/>
      </patternFill>
    </fill>
    <fill>
      <patternFill patternType="solid">
        <fgColor rgb="FFFFE0B2"/>
        <bgColor rgb="FFFCE4D6"/>
      </patternFill>
    </fill>
    <fill>
      <patternFill patternType="solid">
        <fgColor rgb="FFFFCCBC"/>
        <bgColor rgb="FFFFCCCC"/>
      </patternFill>
    </fill>
    <fill>
      <patternFill patternType="solid">
        <fgColor rgb="FFFFCDD2"/>
        <bgColor rgb="FFFFCCCC"/>
      </patternFill>
    </fill>
    <fill>
      <patternFill patternType="solid">
        <fgColor rgb="FFD4EDDA"/>
        <bgColor rgb="FFE2EFDA"/>
      </patternFill>
    </fill>
    <fill>
      <patternFill patternType="solid">
        <fgColor rgb="FFFFF3CD"/>
        <bgColor rgb="FFFFF2CC"/>
      </patternFill>
    </fill>
  </fills>
  <borders count="7">
    <border>
      <left/>
      <right/>
      <top/>
      <bottom/>
      <diagonal/>
    </border>
    <border>
      <left style="thin">
        <color rgb="FFD0D5DD"/>
      </left>
      <right style="thin">
        <color rgb="FFD0D5DD"/>
      </right>
      <top style="thin">
        <color rgb="FFD0D5DD"/>
      </top>
      <bottom style="thin">
        <color rgb="FFD0D5DD"/>
      </bottom>
      <diagonal/>
    </border>
    <border>
      <left style="thin">
        <color rgb="FFB0BEC5"/>
      </left>
      <right style="thin">
        <color rgb="FFB0BEC5"/>
      </right>
      <top style="thin">
        <color rgb="FFB0BEC5"/>
      </top>
      <bottom style="thin">
        <color rgb="FFB0BEC5"/>
      </bottom>
      <diagonal/>
    </border>
    <border>
      <left style="thin">
        <color rgb="FF3A4F6B"/>
      </left>
      <right style="thin">
        <color rgb="FF3A4F6B"/>
      </right>
      <top style="thin">
        <color rgb="FF3A4F6B"/>
      </top>
      <bottom style="thin">
        <color rgb="FF3A4F6B"/>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2">
    <xf numFmtId="0" fontId="0" fillId="0" borderId="0"/>
    <xf numFmtId="0" fontId="87" fillId="0" borderId="0"/>
  </cellStyleXfs>
  <cellXfs count="206">
    <xf numFmtId="0" fontId="0" fillId="0" borderId="0" xfId="0"/>
    <xf numFmtId="0" fontId="4" fillId="0" borderId="0" xfId="0" applyFont="1" applyAlignment="1">
      <alignment horizontal="left" vertical="top" wrapText="1"/>
    </xf>
    <xf numFmtId="0" fontId="7" fillId="0" borderId="0" xfId="0" applyFont="1" applyAlignment="1">
      <alignment horizontal="center" vertical="center" wrapText="1"/>
    </xf>
    <xf numFmtId="0" fontId="9" fillId="0" borderId="0" xfId="0" applyFont="1"/>
    <xf numFmtId="0" fontId="15" fillId="0" borderId="0" xfId="0" applyFont="1" applyAlignment="1">
      <alignment horizontal="center" vertical="center" wrapText="1"/>
    </xf>
    <xf numFmtId="0" fontId="0" fillId="4" borderId="1" xfId="0" applyFill="1" applyBorder="1"/>
    <xf numFmtId="0" fontId="0" fillId="7" borderId="1" xfId="0" applyFill="1" applyBorder="1"/>
    <xf numFmtId="0" fontId="0" fillId="6"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19" fillId="0" borderId="0" xfId="0" applyFont="1" applyAlignment="1">
      <alignment horizontal="center" vertical="center" wrapText="1"/>
    </xf>
    <xf numFmtId="0" fontId="27" fillId="13" borderId="3" xfId="0" applyFont="1" applyFill="1" applyBorder="1" applyAlignment="1">
      <alignment horizontal="center" vertical="center" wrapText="1"/>
    </xf>
    <xf numFmtId="0" fontId="28" fillId="5" borderId="1" xfId="0"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29" fillId="0" borderId="0" xfId="0" applyFont="1"/>
    <xf numFmtId="0" fontId="29" fillId="0" borderId="0" xfId="0" applyFont="1" applyAlignment="1">
      <alignment wrapText="1"/>
    </xf>
    <xf numFmtId="0" fontId="29" fillId="0" borderId="0" xfId="0" applyFont="1" applyAlignment="1">
      <alignment horizontal="center" vertical="top"/>
    </xf>
    <xf numFmtId="0" fontId="29" fillId="0" borderId="0" xfId="0" applyFont="1" applyAlignment="1">
      <alignment horizontal="center"/>
    </xf>
    <xf numFmtId="1" fontId="29" fillId="0" borderId="0" xfId="0" applyNumberFormat="1" applyFont="1"/>
    <xf numFmtId="0" fontId="30" fillId="14" borderId="4" xfId="0" applyFont="1" applyFill="1" applyBorder="1" applyAlignment="1">
      <alignment horizontal="right" vertical="top" wrapText="1"/>
    </xf>
    <xf numFmtId="0" fontId="31" fillId="4" borderId="4" xfId="0" applyFont="1" applyFill="1" applyBorder="1" applyAlignment="1">
      <alignment horizontal="left" vertical="top" wrapText="1"/>
    </xf>
    <xf numFmtId="0" fontId="31" fillId="4" borderId="0" xfId="0" applyFont="1" applyFill="1" applyAlignment="1">
      <alignment horizontal="left" vertical="top" wrapText="1"/>
    </xf>
    <xf numFmtId="0" fontId="32" fillId="0" borderId="0" xfId="0" applyFont="1" applyAlignment="1">
      <alignment horizontal="center" vertical="center" wrapText="1"/>
    </xf>
    <xf numFmtId="0" fontId="31" fillId="14" borderId="4" xfId="0" applyFont="1" applyFill="1" applyBorder="1" applyAlignment="1">
      <alignment horizontal="left" vertical="top"/>
    </xf>
    <xf numFmtId="0" fontId="33" fillId="0" borderId="0" xfId="0" applyFont="1" applyAlignment="1">
      <alignment horizontal="center" vertical="center" wrapText="1"/>
    </xf>
    <xf numFmtId="1" fontId="33" fillId="0" borderId="0" xfId="0" applyNumberFormat="1" applyFont="1" applyAlignment="1">
      <alignment horizontal="center" vertical="center" wrapText="1"/>
    </xf>
    <xf numFmtId="0" fontId="34" fillId="0" borderId="0" xfId="0" applyFont="1" applyAlignment="1">
      <alignment horizontal="left" vertical="top" wrapText="1"/>
    </xf>
    <xf numFmtId="164" fontId="31" fillId="14" borderId="4" xfId="0" applyNumberFormat="1" applyFont="1" applyFill="1" applyBorder="1" applyAlignment="1">
      <alignment horizontal="left" vertical="top"/>
    </xf>
    <xf numFmtId="0" fontId="35" fillId="0" borderId="0" xfId="0" applyFont="1" applyAlignment="1">
      <alignment horizontal="center" vertical="center" wrapText="1"/>
    </xf>
    <xf numFmtId="0" fontId="36" fillId="0" borderId="0" xfId="0" applyFont="1" applyAlignment="1">
      <alignment horizontal="center" vertical="center" wrapText="1"/>
    </xf>
    <xf numFmtId="1" fontId="36" fillId="0" borderId="0" xfId="0" applyNumberFormat="1" applyFont="1" applyAlignment="1">
      <alignment horizontal="center" vertical="center" wrapText="1"/>
    </xf>
    <xf numFmtId="0" fontId="37" fillId="0" borderId="0" xfId="0" applyFont="1" applyAlignment="1">
      <alignment horizontal="center" vertical="center" wrapText="1"/>
    </xf>
    <xf numFmtId="0" fontId="35" fillId="0" borderId="0" xfId="0" applyFont="1" applyAlignment="1">
      <alignment horizontal="left" vertical="top" wrapText="1"/>
    </xf>
    <xf numFmtId="0" fontId="38" fillId="6" borderId="4" xfId="0" applyFont="1" applyFill="1" applyBorder="1" applyAlignment="1">
      <alignment horizontal="left" vertical="top" wrapText="1"/>
    </xf>
    <xf numFmtId="0" fontId="38" fillId="6" borderId="0" xfId="0" applyFont="1" applyFill="1" applyAlignment="1">
      <alignment horizontal="left" vertical="top" wrapText="1"/>
    </xf>
    <xf numFmtId="0" fontId="32" fillId="15" borderId="4" xfId="0" applyFont="1" applyFill="1" applyBorder="1" applyAlignment="1">
      <alignment horizontal="center" vertical="center" wrapText="1"/>
    </xf>
    <xf numFmtId="1" fontId="32" fillId="15" borderId="4" xfId="0" applyNumberFormat="1" applyFont="1" applyFill="1" applyBorder="1" applyAlignment="1">
      <alignment horizontal="center" vertical="center" wrapText="1"/>
    </xf>
    <xf numFmtId="0" fontId="39" fillId="0" borderId="0" xfId="0" applyFont="1"/>
    <xf numFmtId="0" fontId="40" fillId="0" borderId="4" xfId="0" applyFont="1" applyBorder="1" applyAlignment="1">
      <alignment vertical="top" wrapText="1"/>
    </xf>
    <xf numFmtId="0" fontId="41" fillId="16" borderId="4" xfId="0" applyFont="1" applyFill="1" applyBorder="1" applyAlignment="1">
      <alignment horizontal="left" vertical="top" wrapText="1"/>
    </xf>
    <xf numFmtId="0" fontId="41" fillId="0" borderId="4" xfId="0" applyFont="1" applyBorder="1" applyAlignment="1">
      <alignment horizontal="left" vertical="top" wrapText="1"/>
    </xf>
    <xf numFmtId="0" fontId="42" fillId="0" borderId="4" xfId="0" applyFont="1" applyBorder="1" applyAlignment="1">
      <alignment vertical="top" wrapText="1"/>
    </xf>
    <xf numFmtId="0" fontId="43" fillId="0" borderId="4" xfId="0" applyFont="1" applyBorder="1" applyAlignment="1">
      <alignment vertical="top" wrapText="1"/>
    </xf>
    <xf numFmtId="0" fontId="41" fillId="4" borderId="4" xfId="0" applyFont="1" applyFill="1" applyBorder="1" applyAlignment="1">
      <alignment horizontal="center" vertical="center" wrapText="1"/>
    </xf>
    <xf numFmtId="0" fontId="36" fillId="7" borderId="4" xfId="0" applyFont="1" applyFill="1" applyBorder="1" applyAlignment="1">
      <alignment horizontal="center" vertical="center" wrapText="1"/>
    </xf>
    <xf numFmtId="1" fontId="41" fillId="4" borderId="4" xfId="0" applyNumberFormat="1" applyFont="1" applyFill="1" applyBorder="1" applyAlignment="1">
      <alignment horizontal="center" vertical="center" wrapText="1"/>
    </xf>
    <xf numFmtId="0" fontId="44" fillId="0" borderId="4" xfId="0" applyFont="1" applyBorder="1" applyAlignment="1">
      <alignment horizontal="center" vertical="center" wrapText="1"/>
    </xf>
    <xf numFmtId="0" fontId="41" fillId="4" borderId="4" xfId="0" applyFont="1" applyFill="1" applyBorder="1" applyAlignment="1">
      <alignment horizontal="left" vertical="top" wrapText="1"/>
    </xf>
    <xf numFmtId="0" fontId="45" fillId="6" borderId="4" xfId="0" applyFont="1" applyFill="1" applyBorder="1" applyAlignment="1">
      <alignment horizontal="left" vertical="top" wrapText="1"/>
    </xf>
    <xf numFmtId="0" fontId="43" fillId="16" borderId="4" xfId="0" applyFont="1" applyFill="1" applyBorder="1" applyAlignment="1">
      <alignment vertical="top" wrapText="1"/>
    </xf>
    <xf numFmtId="0" fontId="27" fillId="15" borderId="4" xfId="0" applyFont="1" applyFill="1" applyBorder="1" applyAlignment="1">
      <alignment horizontal="center" vertical="center" wrapText="1"/>
    </xf>
    <xf numFmtId="0" fontId="28" fillId="0" borderId="4" xfId="0" applyFont="1" applyBorder="1" applyAlignment="1">
      <alignment horizontal="left" vertical="top" wrapText="1"/>
    </xf>
    <xf numFmtId="0" fontId="28" fillId="4" borderId="4" xfId="0" applyFont="1" applyFill="1" applyBorder="1" applyAlignment="1">
      <alignment horizontal="left" vertical="top" wrapText="1"/>
    </xf>
    <xf numFmtId="0" fontId="46" fillId="0" borderId="4" xfId="0" applyFont="1" applyBorder="1" applyAlignment="1">
      <alignment horizontal="left" vertical="top" wrapText="1"/>
    </xf>
    <xf numFmtId="0" fontId="28" fillId="7" borderId="4" xfId="0" applyFont="1" applyFill="1" applyBorder="1" applyAlignment="1">
      <alignment horizontal="left" vertical="top" wrapText="1"/>
    </xf>
    <xf numFmtId="0" fontId="28" fillId="8" borderId="4" xfId="0" applyFont="1" applyFill="1" applyBorder="1" applyAlignment="1">
      <alignment horizontal="left" vertical="top" wrapText="1"/>
    </xf>
    <xf numFmtId="0" fontId="47" fillId="0" borderId="4" xfId="0" applyFont="1" applyBorder="1" applyAlignment="1">
      <alignment horizontal="left" vertical="top" wrapText="1"/>
    </xf>
    <xf numFmtId="0" fontId="47" fillId="9" borderId="4" xfId="0" applyFont="1" applyFill="1" applyBorder="1" applyAlignment="1">
      <alignment horizontal="left" vertical="top" wrapText="1"/>
    </xf>
    <xf numFmtId="0" fontId="47" fillId="4" borderId="4"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1" borderId="4" xfId="0" applyFont="1" applyFill="1" applyBorder="1" applyAlignment="1">
      <alignment horizontal="left" vertical="top" wrapText="1"/>
    </xf>
    <xf numFmtId="0" fontId="28" fillId="6" borderId="4" xfId="0" applyFont="1" applyFill="1" applyBorder="1" applyAlignment="1">
      <alignment horizontal="left" vertical="top" wrapText="1"/>
    </xf>
    <xf numFmtId="0" fontId="28" fillId="9" borderId="4" xfId="0" applyFont="1" applyFill="1" applyBorder="1" applyAlignment="1">
      <alignment horizontal="left" vertical="top" wrapText="1"/>
    </xf>
    <xf numFmtId="0" fontId="28" fillId="10" borderId="4" xfId="0" applyFont="1" applyFill="1" applyBorder="1" applyAlignment="1">
      <alignment horizontal="left" vertical="top" wrapText="1"/>
    </xf>
    <xf numFmtId="0" fontId="28" fillId="11" borderId="4" xfId="0" applyFont="1" applyFill="1" applyBorder="1" applyAlignment="1">
      <alignment horizontal="left" vertical="top" wrapText="1"/>
    </xf>
    <xf numFmtId="0" fontId="49" fillId="14" borderId="4" xfId="0" applyFont="1" applyFill="1" applyBorder="1" applyAlignment="1">
      <alignment horizontal="left" vertical="top" wrapText="1"/>
    </xf>
    <xf numFmtId="0" fontId="0" fillId="14" borderId="4" xfId="0" applyFill="1" applyBorder="1"/>
    <xf numFmtId="0" fontId="49" fillId="0" borderId="4" xfId="0" applyFont="1" applyBorder="1" applyAlignment="1">
      <alignment horizontal="center" vertical="center" wrapText="1"/>
    </xf>
    <xf numFmtId="0" fontId="49" fillId="8" borderId="4" xfId="0" applyFont="1" applyFill="1" applyBorder="1" applyAlignment="1">
      <alignment horizontal="center" vertical="center" wrapText="1"/>
    </xf>
    <xf numFmtId="0" fontId="51" fillId="14" borderId="4" xfId="0" applyFont="1" applyFill="1" applyBorder="1" applyAlignment="1">
      <alignment horizontal="left" vertical="top" wrapText="1"/>
    </xf>
    <xf numFmtId="0" fontId="49" fillId="9" borderId="4"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49" fillId="10" borderId="4" xfId="0" applyFont="1" applyFill="1" applyBorder="1" applyAlignment="1">
      <alignment horizontal="center" vertical="center" wrapText="1"/>
    </xf>
    <xf numFmtId="0" fontId="49" fillId="11" borderId="4" xfId="0" applyFont="1" applyFill="1" applyBorder="1" applyAlignment="1">
      <alignment horizontal="center" vertical="center" wrapText="1"/>
    </xf>
    <xf numFmtId="0" fontId="56" fillId="15" borderId="2" xfId="0" applyFont="1" applyFill="1" applyBorder="1" applyAlignment="1">
      <alignment horizontal="center" vertical="center" wrapText="1"/>
    </xf>
    <xf numFmtId="0" fontId="57" fillId="18" borderId="2" xfId="0" applyFont="1" applyFill="1" applyBorder="1" applyAlignment="1">
      <alignment horizontal="center" vertical="center" wrapText="1"/>
    </xf>
    <xf numFmtId="0" fontId="58" fillId="18" borderId="2" xfId="0" applyFont="1" applyFill="1" applyBorder="1" applyAlignment="1">
      <alignment horizontal="center" vertical="center" wrapText="1"/>
    </xf>
    <xf numFmtId="0" fontId="60" fillId="18" borderId="2" xfId="0" applyFont="1" applyFill="1" applyBorder="1" applyAlignment="1">
      <alignment horizontal="center" vertical="center" wrapText="1"/>
    </xf>
    <xf numFmtId="0" fontId="62" fillId="20" borderId="2" xfId="0" applyFont="1" applyFill="1" applyBorder="1" applyAlignment="1">
      <alignment horizontal="center" vertical="center" wrapText="1"/>
    </xf>
    <xf numFmtId="0" fontId="58" fillId="20" borderId="2" xfId="0" applyFont="1" applyFill="1" applyBorder="1" applyAlignment="1">
      <alignment horizontal="center" vertical="center" wrapText="1"/>
    </xf>
    <xf numFmtId="0" fontId="60" fillId="20" borderId="2" xfId="0" applyFont="1" applyFill="1" applyBorder="1" applyAlignment="1">
      <alignment horizontal="center" vertical="center" wrapText="1"/>
    </xf>
    <xf numFmtId="0" fontId="63" fillId="21" borderId="2" xfId="0" applyFont="1" applyFill="1" applyBorder="1" applyAlignment="1">
      <alignment horizontal="center" vertical="center" wrapText="1"/>
    </xf>
    <xf numFmtId="0" fontId="58" fillId="21" borderId="2" xfId="0" applyFont="1" applyFill="1" applyBorder="1" applyAlignment="1">
      <alignment horizontal="center" vertical="center" wrapText="1"/>
    </xf>
    <xf numFmtId="0" fontId="60" fillId="21" borderId="2" xfId="0" applyFont="1" applyFill="1" applyBorder="1" applyAlignment="1">
      <alignment horizontal="center" vertical="center" wrapText="1"/>
    </xf>
    <xf numFmtId="0" fontId="64" fillId="22" borderId="2" xfId="0" applyFont="1" applyFill="1" applyBorder="1" applyAlignment="1">
      <alignment horizontal="center" vertical="center" wrapText="1"/>
    </xf>
    <xf numFmtId="0" fontId="58" fillId="22" borderId="2" xfId="0" applyFont="1" applyFill="1" applyBorder="1" applyAlignment="1">
      <alignment horizontal="center" vertical="center" wrapText="1"/>
    </xf>
    <xf numFmtId="0" fontId="60" fillId="22" borderId="2" xfId="0" applyFont="1" applyFill="1" applyBorder="1" applyAlignment="1">
      <alignment horizontal="center" vertical="center" wrapText="1"/>
    </xf>
    <xf numFmtId="0" fontId="65" fillId="23" borderId="2" xfId="0" applyFont="1" applyFill="1" applyBorder="1" applyAlignment="1">
      <alignment horizontal="center" vertical="center" wrapText="1"/>
    </xf>
    <xf numFmtId="0" fontId="58" fillId="23" borderId="2" xfId="0" applyFont="1" applyFill="1" applyBorder="1" applyAlignment="1">
      <alignment horizontal="center" vertical="center" wrapText="1"/>
    </xf>
    <xf numFmtId="0" fontId="60" fillId="23" borderId="2" xfId="0" applyFont="1" applyFill="1" applyBorder="1" applyAlignment="1">
      <alignment horizontal="center" vertical="center" wrapText="1"/>
    </xf>
    <xf numFmtId="0" fontId="66" fillId="24" borderId="2" xfId="0" applyFont="1" applyFill="1" applyBorder="1" applyAlignment="1">
      <alignment horizontal="center" vertical="center" wrapText="1"/>
    </xf>
    <xf numFmtId="0" fontId="58" fillId="24" borderId="2" xfId="0" applyFont="1" applyFill="1" applyBorder="1" applyAlignment="1">
      <alignment horizontal="center" vertical="center" wrapText="1"/>
    </xf>
    <xf numFmtId="0" fontId="60" fillId="24" borderId="2" xfId="0" applyFont="1" applyFill="1" applyBorder="1" applyAlignment="1">
      <alignment horizontal="center" vertical="center" wrapText="1"/>
    </xf>
    <xf numFmtId="0" fontId="67" fillId="25" borderId="2" xfId="0" applyFont="1" applyFill="1" applyBorder="1" applyAlignment="1">
      <alignment horizontal="center" vertical="center" wrapText="1"/>
    </xf>
    <xf numFmtId="0" fontId="67" fillId="19" borderId="2" xfId="0" applyFont="1" applyFill="1" applyBorder="1" applyAlignment="1">
      <alignment horizontal="center" vertical="center" wrapText="1"/>
    </xf>
    <xf numFmtId="0" fontId="68" fillId="7" borderId="2" xfId="0" applyFont="1" applyFill="1" applyBorder="1" applyAlignment="1">
      <alignment horizontal="left" vertical="top" wrapText="1"/>
    </xf>
    <xf numFmtId="0" fontId="69" fillId="7" borderId="2" xfId="0" applyFont="1" applyFill="1" applyBorder="1" applyAlignment="1">
      <alignment horizontal="center" vertical="center" wrapText="1"/>
    </xf>
    <xf numFmtId="0" fontId="69" fillId="25" borderId="2" xfId="0" applyFont="1" applyFill="1" applyBorder="1" applyAlignment="1">
      <alignment horizontal="left" vertical="top" wrapText="1"/>
    </xf>
    <xf numFmtId="0" fontId="69" fillId="4" borderId="2" xfId="0" applyFont="1" applyFill="1" applyBorder="1" applyAlignment="1">
      <alignment horizontal="center" vertical="center" wrapText="1"/>
    </xf>
    <xf numFmtId="0" fontId="69" fillId="19" borderId="2" xfId="0" applyFont="1" applyFill="1" applyBorder="1" applyAlignment="1">
      <alignment horizontal="left" vertical="top" wrapText="1"/>
    </xf>
    <xf numFmtId="0" fontId="69" fillId="23" borderId="2" xfId="0" applyFont="1" applyFill="1" applyBorder="1" applyAlignment="1">
      <alignment horizontal="left" vertical="top" wrapText="1"/>
    </xf>
    <xf numFmtId="0" fontId="71" fillId="23" borderId="2" xfId="0" applyFont="1" applyFill="1" applyBorder="1" applyAlignment="1">
      <alignment horizontal="center" vertical="center" wrapText="1"/>
    </xf>
    <xf numFmtId="0" fontId="69" fillId="26" borderId="2" xfId="0" applyFont="1" applyFill="1" applyBorder="1" applyAlignment="1">
      <alignment horizontal="left" vertical="top" wrapText="1"/>
    </xf>
    <xf numFmtId="0" fontId="71" fillId="26" borderId="2" xfId="0" applyFont="1" applyFill="1" applyBorder="1" applyAlignment="1">
      <alignment horizontal="center" vertical="center" wrapText="1"/>
    </xf>
    <xf numFmtId="0" fontId="69" fillId="27" borderId="2" xfId="0" applyFont="1" applyFill="1" applyBorder="1" applyAlignment="1">
      <alignment horizontal="left" vertical="top" wrapText="1"/>
    </xf>
    <xf numFmtId="0" fontId="71" fillId="27" borderId="2" xfId="0" applyFont="1" applyFill="1" applyBorder="1" applyAlignment="1">
      <alignment horizontal="center" vertical="center" wrapText="1"/>
    </xf>
    <xf numFmtId="0" fontId="69" fillId="28" borderId="2" xfId="0" applyFont="1" applyFill="1" applyBorder="1" applyAlignment="1">
      <alignment horizontal="left" vertical="top" wrapText="1"/>
    </xf>
    <xf numFmtId="0" fontId="71" fillId="28" borderId="2" xfId="0" applyFont="1" applyFill="1" applyBorder="1" applyAlignment="1">
      <alignment horizontal="center" vertical="center" wrapText="1"/>
    </xf>
    <xf numFmtId="0" fontId="69" fillId="23" borderId="2" xfId="0" applyFont="1" applyFill="1" applyBorder="1" applyAlignment="1">
      <alignment horizontal="center" vertical="center" wrapText="1"/>
    </xf>
    <xf numFmtId="0" fontId="69" fillId="26" borderId="2" xfId="0" applyFont="1" applyFill="1" applyBorder="1" applyAlignment="1">
      <alignment horizontal="center" vertical="center" wrapText="1"/>
    </xf>
    <xf numFmtId="0" fontId="69" fillId="27" borderId="2" xfId="0" applyFont="1" applyFill="1" applyBorder="1" applyAlignment="1">
      <alignment horizontal="center" vertical="center" wrapText="1"/>
    </xf>
    <xf numFmtId="0" fontId="69" fillId="28" borderId="2" xfId="0" applyFont="1" applyFill="1" applyBorder="1" applyAlignment="1">
      <alignment horizontal="center" vertical="center" wrapText="1"/>
    </xf>
    <xf numFmtId="0" fontId="69" fillId="29" borderId="2" xfId="0" applyFont="1" applyFill="1" applyBorder="1" applyAlignment="1">
      <alignment horizontal="center" vertical="center" wrapText="1"/>
    </xf>
    <xf numFmtId="0" fontId="71" fillId="29" borderId="2" xfId="0" applyFont="1" applyFill="1" applyBorder="1" applyAlignment="1">
      <alignment horizontal="center" vertical="center" wrapText="1"/>
    </xf>
    <xf numFmtId="0" fontId="69" fillId="29" borderId="2" xfId="0" applyFont="1" applyFill="1" applyBorder="1" applyAlignment="1">
      <alignment horizontal="left" vertical="top" wrapText="1"/>
    </xf>
    <xf numFmtId="0" fontId="72" fillId="15" borderId="2" xfId="0" applyFont="1" applyFill="1" applyBorder="1" applyAlignment="1">
      <alignment horizontal="center" vertical="center" wrapText="1"/>
    </xf>
    <xf numFmtId="0" fontId="74" fillId="30" borderId="2" xfId="0" applyFont="1" applyFill="1" applyBorder="1" applyAlignment="1">
      <alignment horizontal="center" vertical="center" wrapText="1"/>
    </xf>
    <xf numFmtId="0" fontId="75" fillId="31" borderId="2" xfId="0" applyFont="1" applyFill="1" applyBorder="1" applyAlignment="1">
      <alignment horizontal="center" vertical="center" wrapText="1"/>
    </xf>
    <xf numFmtId="0" fontId="62" fillId="27" borderId="2" xfId="0" applyFont="1" applyFill="1" applyBorder="1" applyAlignment="1">
      <alignment horizontal="center" vertical="center" wrapText="1"/>
    </xf>
    <xf numFmtId="0" fontId="76" fillId="29" borderId="2" xfId="0" applyFont="1" applyFill="1" applyBorder="1" applyAlignment="1">
      <alignment horizontal="center" vertical="center" wrapText="1"/>
    </xf>
    <xf numFmtId="0" fontId="78" fillId="30" borderId="2" xfId="0" applyFont="1" applyFill="1" applyBorder="1" applyAlignment="1">
      <alignment horizontal="center" vertical="center" wrapText="1"/>
    </xf>
    <xf numFmtId="0" fontId="79" fillId="31" borderId="2" xfId="0" applyFont="1" applyFill="1" applyBorder="1" applyAlignment="1">
      <alignment horizontal="center" vertical="center" wrapText="1"/>
    </xf>
    <xf numFmtId="0" fontId="80" fillId="27" borderId="2" xfId="0" applyFont="1" applyFill="1" applyBorder="1" applyAlignment="1">
      <alignment horizontal="center" vertical="center" wrapText="1"/>
    </xf>
    <xf numFmtId="0" fontId="81" fillId="29" borderId="2" xfId="0" applyFont="1" applyFill="1" applyBorder="1" applyAlignment="1">
      <alignment horizontal="center" vertical="center" wrapText="1"/>
    </xf>
    <xf numFmtId="0" fontId="28" fillId="14" borderId="4" xfId="0" applyFont="1" applyFill="1" applyBorder="1" applyAlignment="1">
      <alignment horizontal="center" vertical="center" wrapText="1"/>
    </xf>
    <xf numFmtId="0" fontId="51" fillId="0" borderId="4" xfId="0" applyFont="1" applyBorder="1" applyAlignment="1">
      <alignment horizontal="left" vertical="top" wrapText="1"/>
    </xf>
    <xf numFmtId="0" fontId="47" fillId="14" borderId="4" xfId="0" applyFont="1" applyFill="1" applyBorder="1" applyAlignment="1">
      <alignment horizontal="left" vertical="top" wrapText="1"/>
    </xf>
    <xf numFmtId="0" fontId="84" fillId="0" borderId="0" xfId="0" applyFont="1" applyAlignment="1">
      <alignment horizontal="center" vertical="center"/>
    </xf>
    <xf numFmtId="0" fontId="84" fillId="0" borderId="0" xfId="0" applyFont="1" applyAlignment="1">
      <alignment horizontal="center" vertical="top"/>
    </xf>
    <xf numFmtId="0" fontId="84" fillId="0" borderId="0" xfId="0" applyFont="1" applyAlignment="1">
      <alignment vertical="top"/>
    </xf>
    <xf numFmtId="0" fontId="84" fillId="0" borderId="0" xfId="0" applyFont="1" applyAlignment="1">
      <alignment vertical="top" wrapText="1"/>
    </xf>
    <xf numFmtId="0" fontId="85"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86" fillId="0" borderId="0" xfId="0" applyFont="1" applyAlignment="1">
      <alignment vertical="top" wrapText="1"/>
    </xf>
    <xf numFmtId="0" fontId="46" fillId="0" borderId="0" xfId="0" applyFont="1" applyAlignment="1">
      <alignment vertical="top" wrapText="1"/>
    </xf>
    <xf numFmtId="0" fontId="85" fillId="0" borderId="0" xfId="0" applyFont="1" applyAlignment="1">
      <alignment wrapText="1"/>
    </xf>
    <xf numFmtId="0" fontId="0" fillId="0" borderId="0" xfId="0" applyAlignment="1">
      <alignment horizontal="center" vertical="top"/>
    </xf>
    <xf numFmtId="0" fontId="46" fillId="0" borderId="0" xfId="0" applyFont="1"/>
    <xf numFmtId="0" fontId="61" fillId="0" borderId="0" xfId="0" applyFont="1" applyAlignment="1">
      <alignment horizontal="left" vertical="top" wrapText="1"/>
    </xf>
    <xf numFmtId="0" fontId="28" fillId="5" borderId="1" xfId="0" applyFont="1" applyFill="1" applyBorder="1" applyAlignment="1">
      <alignment horizontal="left" vertical="top" wrapText="1"/>
    </xf>
    <xf numFmtId="0" fontId="0" fillId="5" borderId="1" xfId="0" applyFill="1" applyBorder="1" applyAlignment="1">
      <alignment horizontal="left" vertical="top" wrapText="1"/>
    </xf>
    <xf numFmtId="0" fontId="0" fillId="2" borderId="0" xfId="0" applyFill="1"/>
    <xf numFmtId="0" fontId="11" fillId="5" borderId="1" xfId="0" applyFont="1" applyFill="1" applyBorder="1" applyAlignment="1">
      <alignment horizontal="left" vertical="top" wrapText="1"/>
    </xf>
    <xf numFmtId="0" fontId="12" fillId="0" borderId="1" xfId="0" applyFont="1" applyBorder="1" applyAlignment="1">
      <alignment horizontal="left" vertical="top" wrapText="1"/>
    </xf>
    <xf numFmtId="0" fontId="21" fillId="5" borderId="0" xfId="0" applyFont="1" applyFill="1" applyAlignment="1">
      <alignment horizontal="left" vertical="center"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horizontal="center" vertical="center" wrapText="1"/>
    </xf>
    <xf numFmtId="0" fontId="25" fillId="12" borderId="0" xfId="0" applyFont="1" applyFill="1" applyAlignment="1">
      <alignment horizontal="left" vertical="center" wrapText="1"/>
    </xf>
    <xf numFmtId="0" fontId="26" fillId="12" borderId="0" xfId="0" applyFont="1" applyFill="1" applyAlignment="1">
      <alignment horizontal="left" vertical="top" wrapText="1"/>
    </xf>
    <xf numFmtId="0" fontId="27" fillId="13" borderId="3" xfId="0" applyFont="1" applyFill="1" applyBorder="1" applyAlignment="1">
      <alignment horizontal="center" vertical="center" wrapText="1"/>
    </xf>
    <xf numFmtId="0" fontId="3" fillId="3" borderId="0" xfId="0" applyFont="1" applyFill="1" applyAlignment="1">
      <alignment horizontal="left" vertical="center" wrapText="1"/>
    </xf>
    <xf numFmtId="0" fontId="20" fillId="5" borderId="1" xfId="0" applyFont="1" applyFill="1" applyBorder="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11" fillId="0" borderId="1" xfId="0" applyFont="1" applyBorder="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3" fillId="6" borderId="2" xfId="0" applyFont="1" applyFill="1" applyBorder="1" applyAlignment="1">
      <alignment horizontal="left" vertical="top" wrapText="1"/>
    </xf>
    <xf numFmtId="0" fontId="14" fillId="0" borderId="2" xfId="0" applyFont="1" applyBorder="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xf numFmtId="0" fontId="10" fillId="3" borderId="0" xfId="0" applyFont="1" applyFill="1" applyAlignment="1">
      <alignment horizontal="center" vertical="center" wrapText="1"/>
    </xf>
    <xf numFmtId="0" fontId="11" fillId="4" borderId="1" xfId="0" applyFont="1" applyFill="1" applyBorder="1" applyAlignment="1">
      <alignment horizontal="left" vertical="top" wrapText="1"/>
    </xf>
    <xf numFmtId="0" fontId="1" fillId="2" borderId="0" xfId="0" applyFont="1" applyFill="1" applyAlignment="1">
      <alignment horizontal="left" vertical="center" wrapText="1"/>
    </xf>
    <xf numFmtId="0" fontId="2" fillId="0" borderId="0" xfId="0" applyFont="1"/>
    <xf numFmtId="0" fontId="5" fillId="0" borderId="0" xfId="0" applyFont="1" applyAlignment="1">
      <alignment horizontal="left" vertical="top" wrapText="1"/>
    </xf>
    <xf numFmtId="0" fontId="48" fillId="15" borderId="0" xfId="0" applyFont="1" applyFill="1" applyAlignment="1">
      <alignment horizontal="center" vertical="center" wrapText="1"/>
    </xf>
    <xf numFmtId="0" fontId="49" fillId="14" borderId="5" xfId="0" applyFont="1" applyFill="1" applyBorder="1" applyAlignment="1">
      <alignment horizontal="center" vertical="center" wrapText="1"/>
    </xf>
    <xf numFmtId="0" fontId="50" fillId="6" borderId="6" xfId="0" applyFont="1" applyFill="1" applyBorder="1" applyAlignment="1">
      <alignment horizontal="left" vertical="top" wrapText="1"/>
    </xf>
    <xf numFmtId="0" fontId="49" fillId="14" borderId="4" xfId="0" applyFont="1" applyFill="1" applyBorder="1" applyAlignment="1">
      <alignment horizontal="center" vertical="center" wrapText="1"/>
    </xf>
    <xf numFmtId="0" fontId="68" fillId="29" borderId="2" xfId="0" applyFont="1" applyFill="1" applyBorder="1" applyAlignment="1">
      <alignment horizontal="left" vertical="top" wrapText="1"/>
    </xf>
    <xf numFmtId="0" fontId="82" fillId="17" borderId="0" xfId="0" applyFont="1" applyFill="1" applyAlignment="1">
      <alignment horizontal="center" vertical="center" wrapText="1"/>
    </xf>
    <xf numFmtId="0" fontId="73" fillId="6" borderId="2" xfId="0" applyFont="1" applyFill="1" applyBorder="1" applyAlignment="1">
      <alignment horizontal="center" vertical="center" wrapText="1"/>
    </xf>
    <xf numFmtId="0" fontId="77" fillId="0" borderId="0" xfId="0" applyFont="1" applyAlignment="1">
      <alignment horizontal="left" vertical="top" wrapText="1"/>
    </xf>
    <xf numFmtId="0" fontId="68" fillId="30" borderId="2" xfId="0" applyFont="1" applyFill="1" applyBorder="1" applyAlignment="1">
      <alignment horizontal="left" vertical="top" wrapText="1"/>
    </xf>
    <xf numFmtId="0" fontId="68" fillId="31" borderId="2" xfId="0" applyFont="1" applyFill="1" applyBorder="1" applyAlignment="1">
      <alignment horizontal="left" vertical="top" wrapText="1"/>
    </xf>
    <xf numFmtId="0" fontId="68" fillId="27" borderId="2" xfId="0" applyFont="1" applyFill="1" applyBorder="1" applyAlignment="1">
      <alignment horizontal="left" vertical="top" wrapText="1"/>
    </xf>
    <xf numFmtId="0" fontId="54" fillId="3" borderId="0" xfId="0" applyFont="1" applyFill="1" applyAlignment="1">
      <alignment horizontal="left" vertical="center" wrapText="1"/>
    </xf>
    <xf numFmtId="0" fontId="55" fillId="0" borderId="0" xfId="0" applyFont="1" applyAlignment="1">
      <alignment horizontal="left" vertical="top" wrapText="1"/>
    </xf>
    <xf numFmtId="0" fontId="56" fillId="15" borderId="2" xfId="0" applyFont="1" applyFill="1" applyBorder="1" applyAlignment="1">
      <alignment horizontal="center" vertical="center" wrapText="1"/>
    </xf>
    <xf numFmtId="0" fontId="68" fillId="23" borderId="2" xfId="0" applyFont="1" applyFill="1" applyBorder="1" applyAlignment="1">
      <alignment horizontal="left" vertical="top" wrapText="1"/>
    </xf>
    <xf numFmtId="0" fontId="68" fillId="26" borderId="2" xfId="0" applyFont="1" applyFill="1" applyBorder="1" applyAlignment="1">
      <alignment horizontal="left" vertical="top" wrapText="1"/>
    </xf>
    <xf numFmtId="0" fontId="68" fillId="28" borderId="2" xfId="0" applyFont="1" applyFill="1" applyBorder="1" applyAlignment="1">
      <alignment horizontal="left" vertical="top" wrapText="1"/>
    </xf>
    <xf numFmtId="0" fontId="70" fillId="27" borderId="2" xfId="0" applyFont="1" applyFill="1" applyBorder="1" applyAlignment="1">
      <alignment horizontal="left" vertical="top" wrapText="1"/>
    </xf>
    <xf numFmtId="0" fontId="70" fillId="28" borderId="2" xfId="0" applyFont="1" applyFill="1" applyBorder="1" applyAlignment="1">
      <alignment horizontal="left" vertical="top" wrapText="1"/>
    </xf>
    <xf numFmtId="0" fontId="70" fillId="23" borderId="2" xfId="0" applyFont="1" applyFill="1" applyBorder="1" applyAlignment="1">
      <alignment horizontal="left" vertical="top" wrapText="1"/>
    </xf>
    <xf numFmtId="0" fontId="70" fillId="26" borderId="2" xfId="0" applyFont="1" applyFill="1" applyBorder="1" applyAlignment="1">
      <alignment horizontal="left" vertical="top" wrapText="1"/>
    </xf>
    <xf numFmtId="0" fontId="68" fillId="25" borderId="2" xfId="0" applyFont="1" applyFill="1" applyBorder="1" applyAlignment="1">
      <alignment horizontal="left" vertical="top" wrapText="1"/>
    </xf>
    <xf numFmtId="0" fontId="68" fillId="19" borderId="2" xfId="0" applyFont="1" applyFill="1" applyBorder="1" applyAlignment="1">
      <alignment horizontal="left" vertical="top" wrapText="1"/>
    </xf>
    <xf numFmtId="0" fontId="61" fillId="24" borderId="2" xfId="0" applyFont="1" applyFill="1" applyBorder="1" applyAlignment="1">
      <alignment horizontal="left" vertical="top" wrapText="1"/>
    </xf>
    <xf numFmtId="0" fontId="59" fillId="19" borderId="2" xfId="0" applyFont="1" applyFill="1" applyBorder="1" applyAlignment="1">
      <alignment horizontal="left" vertical="top" wrapText="1"/>
    </xf>
    <xf numFmtId="0" fontId="61" fillId="23" borderId="2" xfId="0" applyFont="1" applyFill="1" applyBorder="1" applyAlignment="1">
      <alignment horizontal="left" vertical="top" wrapText="1"/>
    </xf>
    <xf numFmtId="0" fontId="61" fillId="21" borderId="2" xfId="0" applyFont="1" applyFill="1" applyBorder="1" applyAlignment="1">
      <alignment horizontal="left" vertical="top" wrapText="1"/>
    </xf>
    <xf numFmtId="0" fontId="61" fillId="22" borderId="2" xfId="0" applyFont="1" applyFill="1" applyBorder="1" applyAlignment="1">
      <alignment horizontal="left" vertical="top" wrapText="1"/>
    </xf>
    <xf numFmtId="0" fontId="61" fillId="20" borderId="2" xfId="0" applyFont="1" applyFill="1" applyBorder="1" applyAlignment="1">
      <alignment horizontal="left" vertical="top" wrapText="1"/>
    </xf>
    <xf numFmtId="0" fontId="61" fillId="18" borderId="2" xfId="0" applyFont="1" applyFill="1" applyBorder="1" applyAlignment="1">
      <alignment horizontal="left" vertical="top" wrapText="1"/>
    </xf>
    <xf numFmtId="0" fontId="52" fillId="17" borderId="0" xfId="0" applyFont="1" applyFill="1" applyAlignment="1">
      <alignment horizontal="left" vertical="center" wrapText="1"/>
    </xf>
    <xf numFmtId="0" fontId="53" fillId="0" borderId="0" xfId="0" applyFont="1" applyAlignment="1">
      <alignment horizontal="left" vertical="top" wrapText="1"/>
    </xf>
    <xf numFmtId="0" fontId="83" fillId="15" borderId="4" xfId="0" applyFont="1" applyFill="1" applyBorder="1" applyAlignment="1">
      <alignment horizontal="center" vertical="center" wrapText="1"/>
    </xf>
    <xf numFmtId="0" fontId="47" fillId="14" borderId="4" xfId="0" applyFont="1" applyFill="1" applyBorder="1" applyAlignment="1">
      <alignment horizontal="left" vertical="top" wrapText="1"/>
    </xf>
  </cellXfs>
  <cellStyles count="2">
    <cellStyle name="Standaard" xfId="0" builtinId="0"/>
    <cellStyle name="Standaard 2" xfId="1" xr:uid="{00000000-0005-0000-0000-000006000000}"/>
  </cellStyles>
  <dxfs count="9">
    <dxf>
      <fill>
        <patternFill>
          <bgColor rgb="FFE2EFDA"/>
        </patternFill>
      </fill>
    </dxf>
    <dxf>
      <fill>
        <patternFill>
          <bgColor rgb="FFFFF2CC"/>
        </patternFill>
      </fill>
    </dxf>
    <dxf>
      <fill>
        <patternFill>
          <bgColor rgb="FFFCE4D6"/>
        </patternFill>
      </fill>
    </dxf>
    <dxf>
      <fill>
        <patternFill>
          <bgColor rgb="FFF4CCCC"/>
        </patternFill>
      </fill>
    </dxf>
    <dxf>
      <fill>
        <patternFill>
          <bgColor rgb="FFFFCCCC"/>
        </patternFill>
      </fill>
    </dxf>
    <dxf>
      <font>
        <b/>
        <color rgb="FF1B5E20"/>
      </font>
      <fill>
        <patternFill>
          <bgColor rgb="FFD4EDDA"/>
        </patternFill>
      </fill>
    </dxf>
    <dxf>
      <font>
        <b/>
        <color rgb="FF7B5E00"/>
      </font>
      <fill>
        <patternFill>
          <bgColor rgb="FFFFF3CD"/>
        </patternFill>
      </fill>
    </dxf>
    <dxf>
      <font>
        <b/>
        <color rgb="FFBF360C"/>
      </font>
      <fill>
        <patternFill>
          <bgColor rgb="FFFFE0B2"/>
        </patternFill>
      </fill>
    </dxf>
    <dxf>
      <font>
        <b/>
        <color rgb="FFB71C1C"/>
      </font>
      <fill>
        <patternFill>
          <bgColor rgb="FFFFCDD2"/>
        </patternFill>
      </fill>
    </dxf>
  </dxfs>
  <tableStyles count="0" defaultTableStyle="TableStyleMedium2" defaultPivotStyle="PivotStyleLight16"/>
  <colors>
    <indexedColors>
      <rgbColor rgb="FF000000"/>
      <rgbColor rgb="FFFFFFFF"/>
      <rgbColor rgb="FFFF0000"/>
      <rgbColor rgb="FFF2F2F2"/>
      <rgbColor rgb="FFFFFDE7"/>
      <rgbColor rgb="FFFFF2CC"/>
      <rgbColor rgb="FFFBE9E7"/>
      <rgbColor rgb="FFE8F5E9"/>
      <rgbColor rgb="FFB71C1C"/>
      <rgbColor rgb="FF1B5E20"/>
      <rgbColor rgb="FF16233B"/>
      <rgbColor rgb="FF7B5E00"/>
      <rgbColor rgb="FF6A1B9A"/>
      <rgbColor rgb="FF2E5266"/>
      <rgbColor rgb="FFB0BEC5"/>
      <rgbColor rgb="FFF3E5F5"/>
      <rgbColor rgb="FFFFCDD2"/>
      <rgbColor rgb="FFC23B33"/>
      <rgbColor rgb="FFFFF9C4"/>
      <rgbColor rgb="FFE3F2FD"/>
      <rgbColor rgb="FFF8FAFC"/>
      <rgbColor rgb="FFED7D31"/>
      <rgbColor rgb="FF1565C0"/>
      <rgbColor rgb="FFC9D6E8"/>
      <rgbColor rgb="FF000080"/>
      <rgbColor rgb="FFFFEBEE"/>
      <rgbColor rgb="FFFCE4D6"/>
      <rgbColor rgb="FFEEF2F7"/>
      <rgbColor rgb="FFF5F7FA"/>
      <rgbColor rgb="FFFEFCE8"/>
      <rgbColor rgb="FF3A4F6B"/>
      <rgbColor rgb="FF0000FF"/>
      <rgbColor rgb="FFEFF4FB"/>
      <rgbColor rgb="FFE8F4FD"/>
      <rgbColor rgb="FFD4EDDA"/>
      <rgbColor rgb="FFFFF3CD"/>
      <rgbColor rgb="FFD0D5DD"/>
      <rgbColor rgb="FFFFCCCC"/>
      <rgbColor rgb="FFF4CCCC"/>
      <rgbColor rgb="FFFFCCBC"/>
      <rgbColor rgb="FF4472C4"/>
      <rgbColor rgb="FFE2EFDA"/>
      <rgbColor rgb="FF70AD47"/>
      <rgbColor rgb="FFFFE0B2"/>
      <rgbColor rgb="FFE8A33D"/>
      <rgbColor rgb="FFF57F17"/>
      <rgbColor rgb="FF5B6B85"/>
      <rgbColor rgb="FF8A9BB8"/>
      <rgbColor rgb="FF0B1E3D"/>
      <rgbColor rgb="FF2E7D32"/>
      <rgbColor rgb="FF0D2233"/>
      <rgbColor rgb="FF444444"/>
      <rgbColor rgb="FFBF360C"/>
      <rgbColor rgb="FFC62828"/>
      <rgbColor rgb="FF1F4E79"/>
      <rgbColor rgb="FF1C3A4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399600</xdr:colOff>
      <xdr:row>26</xdr:row>
      <xdr:rowOff>377640</xdr:rowOff>
    </xdr:from>
    <xdr:to>
      <xdr:col>10</xdr:col>
      <xdr:colOff>623520</xdr:colOff>
      <xdr:row>27</xdr:row>
      <xdr:rowOff>2755800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81800" y="11026440"/>
          <a:ext cx="3467520" cy="2806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347760</xdr:colOff>
      <xdr:row>20</xdr:row>
      <xdr:rowOff>65880</xdr:rowOff>
    </xdr:from>
    <xdr:to>
      <xdr:col>23</xdr:col>
      <xdr:colOff>258480</xdr:colOff>
      <xdr:row>24</xdr:row>
      <xdr:rowOff>442080</xdr:rowOff>
    </xdr:to>
    <xdr:pic>
      <xdr:nvPicPr>
        <xdr:cNvPr id="5" name="Afbeelding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stretch/>
      </xdr:blipFill>
      <xdr:spPr>
        <a:xfrm>
          <a:off x="14433480" y="6199920"/>
          <a:ext cx="7851960" cy="36622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403560</xdr:colOff>
      <xdr:row>1</xdr:row>
      <xdr:rowOff>229680</xdr:rowOff>
    </xdr:from>
    <xdr:to>
      <xdr:col>4</xdr:col>
      <xdr:colOff>1711440</xdr:colOff>
      <xdr:row>4</xdr:row>
      <xdr:rowOff>238320</xdr:rowOff>
    </xdr:to>
    <xdr:pic>
      <xdr:nvPicPr>
        <xdr:cNvPr id="6" name="Afbeelding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a:stretch/>
      </xdr:blipFill>
      <xdr:spPr>
        <a:xfrm>
          <a:off x="8121240" y="763200"/>
          <a:ext cx="1307880" cy="134208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rostsafetyconsultancy/Downloads/Cyber_risk_assessment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atregelen_lijst"/>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sheetPr>
  <dimension ref="A1:K107"/>
  <sheetViews>
    <sheetView showGridLines="0" zoomScale="178" zoomScaleNormal="178" workbookViewId="0">
      <pane ySplit="3" topLeftCell="A4" activePane="bottomLeft" state="frozen"/>
      <selection pane="bottomLeft" activeCell="A5" sqref="A5:K5"/>
    </sheetView>
  </sheetViews>
  <sheetFormatPr baseColWidth="10" defaultColWidth="8.83203125" defaultRowHeight="15" x14ac:dyDescent="0.2"/>
  <cols>
    <col min="1" max="1" width="16" customWidth="1"/>
    <col min="2" max="11" width="11.5" customWidth="1"/>
  </cols>
  <sheetData>
    <row r="1" spans="1:11" ht="39.75" customHeight="1" x14ac:dyDescent="0.2">
      <c r="A1" s="169" t="s">
        <v>0</v>
      </c>
      <c r="B1" s="169"/>
      <c r="C1" s="169"/>
      <c r="D1" s="169"/>
      <c r="E1" s="169"/>
      <c r="F1" s="169"/>
      <c r="G1" s="169"/>
      <c r="H1" s="169"/>
      <c r="I1" s="169"/>
      <c r="J1" s="169"/>
      <c r="K1" s="169"/>
    </row>
    <row r="2" spans="1:11" ht="21.75" customHeight="1" x14ac:dyDescent="0.2">
      <c r="A2" s="170" t="s">
        <v>1</v>
      </c>
      <c r="B2" s="170"/>
      <c r="C2" s="170"/>
      <c r="D2" s="170"/>
      <c r="E2" s="170"/>
      <c r="F2" s="170"/>
      <c r="G2" s="170"/>
      <c r="H2" s="170"/>
      <c r="I2" s="170"/>
      <c r="J2" s="170"/>
      <c r="K2" s="170"/>
    </row>
    <row r="4" spans="1:11" ht="24" customHeight="1" x14ac:dyDescent="0.2">
      <c r="A4" s="155" t="s">
        <v>2</v>
      </c>
      <c r="B4" s="155"/>
      <c r="C4" s="155"/>
      <c r="D4" s="155"/>
      <c r="E4" s="155"/>
      <c r="F4" s="155"/>
      <c r="G4" s="155"/>
      <c r="H4" s="155"/>
      <c r="I4" s="155"/>
      <c r="J4" s="155"/>
      <c r="K4" s="155"/>
    </row>
    <row r="5" spans="1:11" ht="75" customHeight="1" x14ac:dyDescent="0.2">
      <c r="A5" s="158" t="s">
        <v>3</v>
      </c>
      <c r="B5" s="158"/>
      <c r="C5" s="158"/>
      <c r="D5" s="158"/>
      <c r="E5" s="158"/>
      <c r="F5" s="158"/>
      <c r="G5" s="158"/>
      <c r="H5" s="158"/>
      <c r="I5" s="158"/>
      <c r="J5" s="158"/>
      <c r="K5" s="158"/>
    </row>
    <row r="6" spans="1:11" ht="39.75" customHeight="1" x14ac:dyDescent="0.2">
      <c r="A6" s="158" t="s">
        <v>4</v>
      </c>
      <c r="B6" s="158"/>
      <c r="C6" s="158"/>
      <c r="D6" s="158"/>
      <c r="E6" s="158"/>
      <c r="F6" s="158"/>
      <c r="G6" s="158"/>
      <c r="H6" s="158"/>
      <c r="I6" s="158"/>
      <c r="J6" s="158"/>
      <c r="K6" s="158"/>
    </row>
    <row r="7" spans="1:11" ht="72.75" customHeight="1" x14ac:dyDescent="0.2">
      <c r="A7" s="171" t="s">
        <v>543</v>
      </c>
      <c r="B7" s="171"/>
      <c r="C7" s="171"/>
      <c r="D7" s="171"/>
      <c r="E7" s="171"/>
      <c r="F7" s="171"/>
      <c r="G7" s="171"/>
      <c r="H7" s="171"/>
      <c r="I7" s="171"/>
      <c r="J7" s="171"/>
      <c r="K7" s="171"/>
    </row>
    <row r="8" spans="1:11" ht="24" customHeight="1" x14ac:dyDescent="0.2">
      <c r="A8" s="155" t="s">
        <v>5</v>
      </c>
      <c r="B8" s="155"/>
      <c r="C8" s="155"/>
      <c r="D8" s="155"/>
      <c r="E8" s="155"/>
      <c r="F8" s="155"/>
      <c r="G8" s="155"/>
      <c r="H8" s="155"/>
      <c r="I8" s="155"/>
      <c r="J8" s="155"/>
      <c r="K8" s="155"/>
    </row>
    <row r="9" spans="1:11" ht="42" customHeight="1" x14ac:dyDescent="0.2">
      <c r="A9" s="158" t="s">
        <v>6</v>
      </c>
      <c r="B9" s="158"/>
      <c r="C9" s="158"/>
      <c r="D9" s="158"/>
      <c r="E9" s="158"/>
      <c r="F9" s="158"/>
      <c r="G9" s="158"/>
      <c r="H9" s="158"/>
      <c r="I9" s="158"/>
      <c r="J9" s="158"/>
      <c r="K9" s="158"/>
    </row>
    <row r="11" spans="1:11" ht="19.5" customHeight="1" x14ac:dyDescent="0.2">
      <c r="A11" s="166" t="s">
        <v>7</v>
      </c>
      <c r="B11" s="166"/>
      <c r="C11" s="166"/>
      <c r="D11" s="166"/>
      <c r="E11" s="166"/>
      <c r="F11" s="166"/>
      <c r="G11" s="166"/>
      <c r="H11" s="166"/>
      <c r="I11" s="166"/>
      <c r="J11" s="166"/>
      <c r="K11" s="166"/>
    </row>
    <row r="12" spans="1:11" ht="33.75" customHeight="1" x14ac:dyDescent="0.2">
      <c r="A12" s="158" t="s">
        <v>544</v>
      </c>
      <c r="B12" s="158"/>
      <c r="C12" s="158"/>
      <c r="D12" s="158"/>
      <c r="E12" s="158"/>
      <c r="F12" s="158"/>
      <c r="G12" s="158"/>
      <c r="H12" s="158"/>
      <c r="I12" s="158"/>
      <c r="J12" s="158"/>
      <c r="K12" s="158"/>
    </row>
    <row r="13" spans="1:11" ht="25.5" customHeight="1" x14ac:dyDescent="0.2">
      <c r="A13" s="2" t="s">
        <v>8</v>
      </c>
      <c r="B13" s="165" t="s">
        <v>9</v>
      </c>
      <c r="C13" s="165"/>
      <c r="D13" s="165"/>
      <c r="E13" s="165"/>
      <c r="F13" s="165"/>
      <c r="G13" s="165"/>
      <c r="H13" s="165"/>
      <c r="I13" s="165"/>
      <c r="J13" s="165"/>
      <c r="K13" s="165"/>
    </row>
    <row r="14" spans="1:11" ht="25.5" customHeight="1" x14ac:dyDescent="0.2">
      <c r="A14" s="2" t="s">
        <v>8</v>
      </c>
      <c r="B14" s="165" t="s">
        <v>10</v>
      </c>
      <c r="C14" s="165"/>
      <c r="D14" s="165"/>
      <c r="E14" s="165"/>
      <c r="F14" s="165"/>
      <c r="G14" s="165"/>
      <c r="H14" s="165"/>
      <c r="I14" s="165"/>
      <c r="J14" s="165"/>
      <c r="K14" s="165"/>
    </row>
    <row r="15" spans="1:11" ht="25.5" customHeight="1" x14ac:dyDescent="0.2">
      <c r="A15" s="2" t="s">
        <v>8</v>
      </c>
      <c r="B15" s="165" t="s">
        <v>11</v>
      </c>
      <c r="C15" s="165"/>
      <c r="D15" s="165"/>
      <c r="E15" s="165"/>
      <c r="F15" s="165"/>
      <c r="G15" s="165"/>
      <c r="H15" s="165"/>
      <c r="I15" s="165"/>
      <c r="J15" s="165"/>
      <c r="K15" s="165"/>
    </row>
    <row r="16" spans="1:11" ht="25.5" customHeight="1" x14ac:dyDescent="0.2">
      <c r="A16" s="2" t="s">
        <v>8</v>
      </c>
      <c r="B16" s="165" t="s">
        <v>12</v>
      </c>
      <c r="C16" s="165"/>
      <c r="D16" s="165"/>
      <c r="E16" s="165"/>
      <c r="F16" s="165"/>
      <c r="G16" s="165"/>
      <c r="H16" s="165"/>
      <c r="I16" s="165"/>
      <c r="J16" s="165"/>
      <c r="K16" s="165"/>
    </row>
    <row r="18" spans="1:11" ht="19.5" customHeight="1" x14ac:dyDescent="0.2">
      <c r="A18" s="166" t="s">
        <v>13</v>
      </c>
      <c r="B18" s="166"/>
      <c r="C18" s="166"/>
      <c r="D18" s="166"/>
      <c r="E18" s="166"/>
      <c r="F18" s="166"/>
      <c r="G18" s="166"/>
      <c r="H18" s="166"/>
      <c r="I18" s="166"/>
      <c r="J18" s="166"/>
      <c r="K18" s="166"/>
    </row>
    <row r="19" spans="1:11" ht="55.5" customHeight="1" x14ac:dyDescent="0.2">
      <c r="A19" s="158" t="s">
        <v>14</v>
      </c>
      <c r="B19" s="158"/>
      <c r="C19" s="158"/>
      <c r="D19" s="158"/>
      <c r="E19" s="158"/>
      <c r="F19" s="158"/>
      <c r="G19" s="158"/>
      <c r="H19" s="158"/>
      <c r="I19" s="158"/>
      <c r="J19" s="158"/>
      <c r="K19" s="158"/>
    </row>
    <row r="20" spans="1:11" ht="25.5" customHeight="1" x14ac:dyDescent="0.2">
      <c r="A20" s="2" t="s">
        <v>8</v>
      </c>
      <c r="B20" s="165" t="s">
        <v>15</v>
      </c>
      <c r="C20" s="165"/>
      <c r="D20" s="165"/>
      <c r="E20" s="165"/>
      <c r="F20" s="165"/>
      <c r="G20" s="165"/>
      <c r="H20" s="165"/>
      <c r="I20" s="165"/>
      <c r="J20" s="165"/>
      <c r="K20" s="165"/>
    </row>
    <row r="21" spans="1:11" ht="39" customHeight="1" x14ac:dyDescent="0.2">
      <c r="A21" s="2" t="s">
        <v>8</v>
      </c>
      <c r="B21" s="165" t="s">
        <v>16</v>
      </c>
      <c r="C21" s="165"/>
      <c r="D21" s="165"/>
      <c r="E21" s="165"/>
      <c r="F21" s="165"/>
      <c r="G21" s="165"/>
      <c r="H21" s="165"/>
      <c r="I21" s="165"/>
      <c r="J21" s="165"/>
      <c r="K21" s="165"/>
    </row>
    <row r="22" spans="1:11" ht="51.75" customHeight="1" x14ac:dyDescent="0.2">
      <c r="A22" s="2" t="s">
        <v>8</v>
      </c>
      <c r="B22" s="165" t="s">
        <v>17</v>
      </c>
      <c r="C22" s="165"/>
      <c r="D22" s="165"/>
      <c r="E22" s="165"/>
      <c r="F22" s="165"/>
      <c r="G22" s="165"/>
      <c r="H22" s="165"/>
      <c r="I22" s="165"/>
      <c r="J22" s="165"/>
      <c r="K22" s="165"/>
    </row>
    <row r="23" spans="1:11" ht="25.5" customHeight="1" x14ac:dyDescent="0.2">
      <c r="A23" s="2" t="s">
        <v>8</v>
      </c>
      <c r="B23" s="165" t="s">
        <v>18</v>
      </c>
      <c r="C23" s="165"/>
      <c r="D23" s="165"/>
      <c r="E23" s="165"/>
      <c r="F23" s="165"/>
      <c r="G23" s="165"/>
      <c r="H23" s="165"/>
      <c r="I23" s="165"/>
      <c r="J23" s="165"/>
      <c r="K23" s="165"/>
    </row>
    <row r="25" spans="1:11" ht="19.5" customHeight="1" x14ac:dyDescent="0.2">
      <c r="A25" s="166" t="s">
        <v>19</v>
      </c>
      <c r="B25" s="166"/>
      <c r="C25" s="166"/>
      <c r="D25" s="166"/>
      <c r="E25" s="166"/>
      <c r="F25" s="166"/>
      <c r="G25" s="166"/>
      <c r="H25" s="166"/>
      <c r="I25" s="166"/>
      <c r="J25" s="166"/>
      <c r="K25" s="166"/>
    </row>
    <row r="26" spans="1:11" ht="48" customHeight="1" x14ac:dyDescent="0.2">
      <c r="A26" s="158" t="s">
        <v>20</v>
      </c>
      <c r="B26" s="158"/>
      <c r="C26" s="158"/>
      <c r="D26" s="158"/>
      <c r="E26" s="158"/>
      <c r="F26" s="158"/>
      <c r="G26" s="158"/>
      <c r="H26" s="158"/>
      <c r="I26" s="158"/>
      <c r="J26" s="158"/>
      <c r="K26" s="158"/>
    </row>
    <row r="27" spans="1:11" ht="33.75" customHeight="1" x14ac:dyDescent="0.2">
      <c r="A27" s="158" t="s">
        <v>21</v>
      </c>
      <c r="B27" s="158"/>
      <c r="C27" s="158"/>
      <c r="D27" s="158"/>
      <c r="E27" s="158"/>
      <c r="F27" s="158"/>
      <c r="G27" s="158"/>
      <c r="H27" s="158"/>
      <c r="I27" s="158"/>
      <c r="J27" s="158"/>
      <c r="K27" s="158"/>
    </row>
    <row r="28" spans="1:11" ht="232.5" customHeight="1" x14ac:dyDescent="0.2">
      <c r="A28" s="1"/>
      <c r="G28" s="3" t="s">
        <v>22</v>
      </c>
    </row>
    <row r="30" spans="1:11" ht="24" customHeight="1" x14ac:dyDescent="0.2">
      <c r="A30" s="155" t="s">
        <v>23</v>
      </c>
      <c r="B30" s="155"/>
      <c r="C30" s="155"/>
      <c r="D30" s="155"/>
      <c r="E30" s="155"/>
      <c r="F30" s="155"/>
      <c r="G30" s="155"/>
      <c r="H30" s="155"/>
      <c r="I30" s="155"/>
      <c r="J30" s="155"/>
      <c r="K30" s="155"/>
    </row>
    <row r="31" spans="1:11" ht="21.75" customHeight="1" x14ac:dyDescent="0.2">
      <c r="A31" s="167" t="s">
        <v>24</v>
      </c>
      <c r="B31" s="167"/>
      <c r="C31" s="167" t="s">
        <v>25</v>
      </c>
      <c r="D31" s="167"/>
      <c r="E31" s="167"/>
      <c r="F31" s="167"/>
      <c r="G31" s="167"/>
      <c r="H31" s="167"/>
      <c r="I31" s="167"/>
      <c r="J31" s="167"/>
      <c r="K31" s="167"/>
    </row>
    <row r="32" spans="1:11" ht="27.75" customHeight="1" x14ac:dyDescent="0.2">
      <c r="A32" s="168" t="s">
        <v>26</v>
      </c>
      <c r="B32" s="168"/>
      <c r="C32" s="147" t="s">
        <v>27</v>
      </c>
      <c r="D32" s="147"/>
      <c r="E32" s="147"/>
      <c r="F32" s="147"/>
      <c r="G32" s="147"/>
      <c r="H32" s="147"/>
      <c r="I32" s="147"/>
      <c r="J32" s="147"/>
      <c r="K32" s="147"/>
    </row>
    <row r="33" spans="1:11" ht="27.75" hidden="1" customHeight="1" x14ac:dyDescent="0.2">
      <c r="A33" s="146" t="s">
        <v>28</v>
      </c>
      <c r="B33" s="146"/>
      <c r="C33" s="147" t="s">
        <v>29</v>
      </c>
      <c r="D33" s="147"/>
      <c r="E33" s="147"/>
      <c r="F33" s="147"/>
      <c r="G33" s="147"/>
      <c r="H33" s="147"/>
      <c r="I33" s="147"/>
      <c r="J33" s="147"/>
      <c r="K33" s="147"/>
    </row>
    <row r="34" spans="1:11" ht="27.75" hidden="1" customHeight="1" x14ac:dyDescent="0.2">
      <c r="A34" s="146" t="s">
        <v>30</v>
      </c>
      <c r="B34" s="146"/>
      <c r="C34" s="147" t="s">
        <v>31</v>
      </c>
      <c r="D34" s="147"/>
      <c r="E34" s="147"/>
      <c r="F34" s="147"/>
      <c r="G34" s="147"/>
      <c r="H34" s="147"/>
      <c r="I34" s="147"/>
      <c r="J34" s="147"/>
      <c r="K34" s="147"/>
    </row>
    <row r="35" spans="1:11" ht="39.75" customHeight="1" x14ac:dyDescent="0.2">
      <c r="A35" s="163" t="s">
        <v>32</v>
      </c>
      <c r="B35" s="163"/>
      <c r="C35" s="164" t="s">
        <v>33</v>
      </c>
      <c r="D35" s="164"/>
      <c r="E35" s="164"/>
      <c r="F35" s="164"/>
      <c r="G35" s="164"/>
      <c r="H35" s="164"/>
      <c r="I35" s="164"/>
      <c r="J35" s="164"/>
      <c r="K35" s="164"/>
    </row>
    <row r="36" spans="1:11" ht="27.75" hidden="1" customHeight="1" x14ac:dyDescent="0.2">
      <c r="A36" s="146" t="s">
        <v>34</v>
      </c>
      <c r="B36" s="146"/>
      <c r="C36" s="147" t="s">
        <v>35</v>
      </c>
      <c r="D36" s="147"/>
      <c r="E36" s="147"/>
      <c r="F36" s="147"/>
      <c r="G36" s="147"/>
      <c r="H36" s="147"/>
      <c r="I36" s="147"/>
      <c r="J36" s="147"/>
      <c r="K36" s="147"/>
    </row>
    <row r="37" spans="1:11" ht="27.75" hidden="1" customHeight="1" x14ac:dyDescent="0.2">
      <c r="A37" s="146" t="s">
        <v>36</v>
      </c>
      <c r="B37" s="146"/>
      <c r="C37" s="147" t="s">
        <v>37</v>
      </c>
      <c r="D37" s="147"/>
      <c r="E37" s="147"/>
      <c r="F37" s="147"/>
      <c r="G37" s="147"/>
      <c r="H37" s="147"/>
      <c r="I37" s="147"/>
      <c r="J37" s="147"/>
      <c r="K37" s="147"/>
    </row>
    <row r="38" spans="1:11" ht="27.75" hidden="1" customHeight="1" x14ac:dyDescent="0.2">
      <c r="A38" s="146" t="s">
        <v>38</v>
      </c>
      <c r="B38" s="146"/>
      <c r="C38" s="147" t="s">
        <v>39</v>
      </c>
      <c r="D38" s="147"/>
      <c r="E38" s="147"/>
      <c r="F38" s="147"/>
      <c r="G38" s="147"/>
      <c r="H38" s="147"/>
      <c r="I38" s="147"/>
      <c r="J38" s="147"/>
      <c r="K38" s="147"/>
    </row>
    <row r="39" spans="1:11" ht="27.75" hidden="1" customHeight="1" x14ac:dyDescent="0.2">
      <c r="A39" s="146" t="s">
        <v>40</v>
      </c>
      <c r="B39" s="146"/>
      <c r="C39" s="147" t="s">
        <v>41</v>
      </c>
      <c r="D39" s="147"/>
      <c r="E39" s="147"/>
      <c r="F39" s="147"/>
      <c r="G39" s="147"/>
      <c r="H39" s="147"/>
      <c r="I39" s="147"/>
      <c r="J39" s="147"/>
      <c r="K39" s="147"/>
    </row>
    <row r="40" spans="1:11" ht="27.75" hidden="1" customHeight="1" x14ac:dyDescent="0.2">
      <c r="A40" s="146" t="s">
        <v>32</v>
      </c>
      <c r="B40" s="146"/>
      <c r="C40" s="147" t="s">
        <v>41</v>
      </c>
      <c r="D40" s="147"/>
      <c r="E40" s="147"/>
      <c r="F40" s="147"/>
      <c r="G40" s="147"/>
      <c r="H40" s="147"/>
      <c r="I40" s="147"/>
      <c r="J40" s="147"/>
      <c r="K40" s="147"/>
    </row>
    <row r="42" spans="1:11" ht="24" customHeight="1" x14ac:dyDescent="0.2">
      <c r="A42" s="155" t="s">
        <v>42</v>
      </c>
      <c r="B42" s="155"/>
      <c r="C42" s="155"/>
      <c r="D42" s="155"/>
      <c r="E42" s="155"/>
      <c r="F42" s="155"/>
      <c r="G42" s="155"/>
      <c r="H42" s="155"/>
      <c r="I42" s="155"/>
      <c r="J42" s="155"/>
      <c r="K42" s="155"/>
    </row>
    <row r="43" spans="1:11" ht="19.5" customHeight="1" x14ac:dyDescent="0.2">
      <c r="A43" s="4" t="s">
        <v>43</v>
      </c>
      <c r="B43" s="162" t="s">
        <v>44</v>
      </c>
      <c r="C43" s="162"/>
      <c r="D43" s="162"/>
      <c r="E43" s="162"/>
      <c r="F43" s="162"/>
      <c r="G43" s="162"/>
      <c r="H43" s="162"/>
      <c r="I43" s="162"/>
      <c r="J43" s="162"/>
      <c r="K43" s="162"/>
    </row>
    <row r="44" spans="1:11" ht="39" customHeight="1" x14ac:dyDescent="0.2">
      <c r="B44" s="161" t="s">
        <v>45</v>
      </c>
      <c r="C44" s="161"/>
      <c r="D44" s="161"/>
      <c r="E44" s="161"/>
      <c r="F44" s="161"/>
      <c r="G44" s="161"/>
      <c r="H44" s="161"/>
      <c r="I44" s="161"/>
      <c r="J44" s="161"/>
      <c r="K44" s="161"/>
    </row>
    <row r="46" spans="1:11" ht="19.5" customHeight="1" x14ac:dyDescent="0.2">
      <c r="A46" s="4" t="s">
        <v>46</v>
      </c>
      <c r="B46" s="162" t="s">
        <v>47</v>
      </c>
      <c r="C46" s="162"/>
      <c r="D46" s="162"/>
      <c r="E46" s="162"/>
      <c r="F46" s="162"/>
      <c r="G46" s="162"/>
      <c r="H46" s="162"/>
      <c r="I46" s="162"/>
      <c r="J46" s="162"/>
      <c r="K46" s="162"/>
    </row>
    <row r="47" spans="1:11" ht="39" customHeight="1" x14ac:dyDescent="0.2">
      <c r="B47" s="161" t="s">
        <v>48</v>
      </c>
      <c r="C47" s="161"/>
      <c r="D47" s="161"/>
      <c r="E47" s="161"/>
      <c r="F47" s="161"/>
      <c r="G47" s="161"/>
      <c r="H47" s="161"/>
      <c r="I47" s="161"/>
      <c r="J47" s="161"/>
      <c r="K47" s="161"/>
    </row>
    <row r="49" spans="1:11" ht="19.5" customHeight="1" x14ac:dyDescent="0.2">
      <c r="A49" s="4" t="s">
        <v>49</v>
      </c>
      <c r="B49" s="162" t="s">
        <v>50</v>
      </c>
      <c r="C49" s="162"/>
      <c r="D49" s="162"/>
      <c r="E49" s="162"/>
      <c r="F49" s="162"/>
      <c r="G49" s="162"/>
      <c r="H49" s="162"/>
      <c r="I49" s="162"/>
      <c r="J49" s="162"/>
      <c r="K49" s="162"/>
    </row>
    <row r="50" spans="1:11" ht="51.75" customHeight="1" x14ac:dyDescent="0.2">
      <c r="B50" s="161" t="s">
        <v>51</v>
      </c>
      <c r="C50" s="161"/>
      <c r="D50" s="161"/>
      <c r="E50" s="161"/>
      <c r="F50" s="161"/>
      <c r="G50" s="161"/>
      <c r="H50" s="161"/>
      <c r="I50" s="161"/>
      <c r="J50" s="161"/>
      <c r="K50" s="161"/>
    </row>
    <row r="52" spans="1:11" ht="19.5" customHeight="1" x14ac:dyDescent="0.2">
      <c r="A52" s="4" t="s">
        <v>52</v>
      </c>
      <c r="B52" s="162" t="s">
        <v>53</v>
      </c>
      <c r="C52" s="162"/>
      <c r="D52" s="162"/>
      <c r="E52" s="162"/>
      <c r="F52" s="162"/>
      <c r="G52" s="162"/>
      <c r="H52" s="162"/>
      <c r="I52" s="162"/>
      <c r="J52" s="162"/>
      <c r="K52" s="162"/>
    </row>
    <row r="53" spans="1:11" ht="39" customHeight="1" x14ac:dyDescent="0.2">
      <c r="B53" s="161" t="s">
        <v>54</v>
      </c>
      <c r="C53" s="161"/>
      <c r="D53" s="161"/>
      <c r="E53" s="161"/>
      <c r="F53" s="161"/>
      <c r="G53" s="161"/>
      <c r="H53" s="161"/>
      <c r="I53" s="161"/>
      <c r="J53" s="161"/>
      <c r="K53" s="161"/>
    </row>
    <row r="55" spans="1:11" ht="19.5" customHeight="1" x14ac:dyDescent="0.2">
      <c r="A55" s="4" t="s">
        <v>55</v>
      </c>
      <c r="B55" s="162" t="s">
        <v>56</v>
      </c>
      <c r="C55" s="162"/>
      <c r="D55" s="162"/>
      <c r="E55" s="162"/>
      <c r="F55" s="162"/>
      <c r="G55" s="162"/>
      <c r="H55" s="162"/>
      <c r="I55" s="162"/>
      <c r="J55" s="162"/>
      <c r="K55" s="162"/>
    </row>
    <row r="56" spans="1:11" ht="39" customHeight="1" x14ac:dyDescent="0.2">
      <c r="B56" s="161" t="s">
        <v>541</v>
      </c>
      <c r="C56" s="161"/>
      <c r="D56" s="161"/>
      <c r="E56" s="161"/>
      <c r="F56" s="161"/>
      <c r="G56" s="161"/>
      <c r="H56" s="161"/>
      <c r="I56" s="161"/>
      <c r="J56" s="161"/>
      <c r="K56" s="161"/>
    </row>
    <row r="58" spans="1:11" ht="19.5" customHeight="1" x14ac:dyDescent="0.2">
      <c r="A58" s="4" t="s">
        <v>57</v>
      </c>
      <c r="B58" s="162" t="s">
        <v>58</v>
      </c>
      <c r="C58" s="162"/>
      <c r="D58" s="162"/>
      <c r="E58" s="162"/>
      <c r="F58" s="162"/>
      <c r="G58" s="162"/>
      <c r="H58" s="162"/>
      <c r="I58" s="162"/>
      <c r="J58" s="162"/>
      <c r="K58" s="162"/>
    </row>
    <row r="59" spans="1:11" ht="27.75" customHeight="1" x14ac:dyDescent="0.2">
      <c r="B59" s="161" t="s">
        <v>59</v>
      </c>
      <c r="C59" s="161"/>
      <c r="D59" s="161"/>
      <c r="E59" s="161"/>
      <c r="F59" s="161"/>
      <c r="G59" s="161"/>
      <c r="H59" s="161"/>
      <c r="I59" s="161"/>
      <c r="J59" s="161"/>
      <c r="K59" s="161"/>
    </row>
    <row r="61" spans="1:11" ht="19.5" hidden="1" customHeight="1" x14ac:dyDescent="0.2">
      <c r="A61" s="4" t="s">
        <v>60</v>
      </c>
      <c r="B61" s="162" t="s">
        <v>61</v>
      </c>
      <c r="C61" s="162"/>
      <c r="D61" s="162"/>
      <c r="E61" s="162"/>
      <c r="F61" s="162"/>
      <c r="G61" s="162"/>
      <c r="H61" s="162"/>
      <c r="I61" s="162"/>
      <c r="J61" s="162"/>
      <c r="K61" s="162"/>
    </row>
    <row r="62" spans="1:11" ht="27.75" hidden="1" customHeight="1" x14ac:dyDescent="0.2">
      <c r="B62" s="161" t="s">
        <v>62</v>
      </c>
      <c r="C62" s="161"/>
      <c r="D62" s="161"/>
      <c r="E62" s="161"/>
      <c r="F62" s="161"/>
      <c r="G62" s="161"/>
      <c r="H62" s="161"/>
      <c r="I62" s="161"/>
      <c r="J62" s="161"/>
      <c r="K62" s="161"/>
    </row>
    <row r="65" spans="1:11" ht="24" customHeight="1" x14ac:dyDescent="0.2">
      <c r="A65" s="155" t="s">
        <v>63</v>
      </c>
      <c r="B65" s="155"/>
      <c r="C65" s="155"/>
      <c r="D65" s="155"/>
      <c r="E65" s="155"/>
      <c r="F65" s="155"/>
      <c r="G65" s="155"/>
      <c r="H65" s="155"/>
      <c r="I65" s="155"/>
      <c r="J65" s="155"/>
      <c r="K65" s="155"/>
    </row>
    <row r="66" spans="1:11" ht="39" customHeight="1" x14ac:dyDescent="0.2">
      <c r="A66" s="5"/>
      <c r="B66" s="160" t="s">
        <v>64</v>
      </c>
      <c r="C66" s="160"/>
      <c r="D66" s="147" t="s">
        <v>65</v>
      </c>
      <c r="E66" s="147"/>
      <c r="F66" s="147"/>
      <c r="G66" s="147"/>
      <c r="H66" s="147"/>
      <c r="I66" s="147"/>
      <c r="J66" s="147"/>
      <c r="K66" s="147"/>
    </row>
    <row r="67" spans="1:11" ht="25.5" customHeight="1" x14ac:dyDescent="0.2">
      <c r="A67" s="6"/>
      <c r="B67" s="160" t="s">
        <v>66</v>
      </c>
      <c r="C67" s="160"/>
      <c r="D67" s="147" t="s">
        <v>67</v>
      </c>
      <c r="E67" s="147"/>
      <c r="F67" s="147"/>
      <c r="G67" s="147"/>
      <c r="H67" s="147"/>
      <c r="I67" s="147"/>
      <c r="J67" s="147"/>
      <c r="K67" s="147"/>
    </row>
    <row r="68" spans="1:11" ht="21.75" customHeight="1" x14ac:dyDescent="0.2">
      <c r="A68" s="7"/>
      <c r="B68" s="160" t="s">
        <v>68</v>
      </c>
      <c r="C68" s="160"/>
      <c r="D68" s="147" t="s">
        <v>69</v>
      </c>
      <c r="E68" s="147"/>
      <c r="F68" s="147"/>
      <c r="G68" s="147"/>
      <c r="H68" s="147"/>
      <c r="I68" s="147"/>
      <c r="J68" s="147"/>
      <c r="K68" s="147"/>
    </row>
    <row r="69" spans="1:11" ht="25.5" customHeight="1" x14ac:dyDescent="0.2">
      <c r="A69" s="8"/>
      <c r="B69" s="160" t="s">
        <v>70</v>
      </c>
      <c r="C69" s="160"/>
      <c r="D69" s="147" t="s">
        <v>71</v>
      </c>
      <c r="E69" s="147"/>
      <c r="F69" s="147"/>
      <c r="G69" s="147"/>
      <c r="H69" s="147"/>
      <c r="I69" s="147"/>
      <c r="J69" s="147"/>
      <c r="K69" s="147"/>
    </row>
    <row r="70" spans="1:11" ht="21.75" customHeight="1" x14ac:dyDescent="0.2">
      <c r="A70" s="9"/>
      <c r="B70" s="160" t="s">
        <v>72</v>
      </c>
      <c r="C70" s="160"/>
      <c r="D70" s="147" t="s">
        <v>73</v>
      </c>
      <c r="E70" s="147"/>
      <c r="F70" s="147"/>
      <c r="G70" s="147"/>
      <c r="H70" s="147"/>
      <c r="I70" s="147"/>
      <c r="J70" s="147"/>
      <c r="K70" s="147"/>
    </row>
    <row r="71" spans="1:11" ht="21.75" customHeight="1" x14ac:dyDescent="0.2">
      <c r="A71" s="5"/>
      <c r="B71" s="160" t="s">
        <v>74</v>
      </c>
      <c r="C71" s="160"/>
      <c r="D71" s="147" t="s">
        <v>75</v>
      </c>
      <c r="E71" s="147"/>
      <c r="F71" s="147"/>
      <c r="G71" s="147"/>
      <c r="H71" s="147"/>
      <c r="I71" s="147"/>
      <c r="J71" s="147"/>
      <c r="K71" s="147"/>
    </row>
    <row r="72" spans="1:11" ht="21.75" customHeight="1" x14ac:dyDescent="0.2">
      <c r="A72" s="10"/>
      <c r="B72" s="160" t="s">
        <v>76</v>
      </c>
      <c r="C72" s="160"/>
      <c r="D72" s="147" t="s">
        <v>77</v>
      </c>
      <c r="E72" s="147"/>
      <c r="F72" s="147"/>
      <c r="G72" s="147"/>
      <c r="H72" s="147"/>
      <c r="I72" s="147"/>
      <c r="J72" s="147"/>
      <c r="K72" s="147"/>
    </row>
    <row r="73" spans="1:11" ht="21.75" customHeight="1" x14ac:dyDescent="0.2">
      <c r="A73" s="11"/>
      <c r="B73" s="160" t="s">
        <v>78</v>
      </c>
      <c r="C73" s="160"/>
      <c r="D73" s="147" t="s">
        <v>79</v>
      </c>
      <c r="E73" s="147"/>
      <c r="F73" s="147"/>
      <c r="G73" s="147"/>
      <c r="H73" s="147"/>
      <c r="I73" s="147"/>
      <c r="J73" s="147"/>
      <c r="K73" s="147"/>
    </row>
    <row r="75" spans="1:11" ht="24" customHeight="1" x14ac:dyDescent="0.2">
      <c r="A75" s="155" t="s">
        <v>80</v>
      </c>
      <c r="B75" s="155"/>
      <c r="C75" s="155"/>
      <c r="D75" s="155"/>
      <c r="E75" s="155"/>
      <c r="F75" s="155"/>
      <c r="G75" s="155"/>
      <c r="H75" s="155"/>
      <c r="I75" s="155"/>
      <c r="J75" s="155"/>
      <c r="K75" s="155"/>
    </row>
    <row r="76" spans="1:11" ht="19.5" customHeight="1" x14ac:dyDescent="0.2">
      <c r="A76" s="157" t="s">
        <v>81</v>
      </c>
      <c r="B76" s="157"/>
      <c r="C76" s="157"/>
      <c r="D76" s="157"/>
      <c r="E76" s="157"/>
      <c r="F76" s="157"/>
      <c r="G76" s="157"/>
      <c r="H76" s="157"/>
      <c r="I76" s="157"/>
      <c r="J76" s="157"/>
      <c r="K76" s="157"/>
    </row>
    <row r="77" spans="1:11" ht="59.25" customHeight="1" x14ac:dyDescent="0.2">
      <c r="A77" s="158" t="s">
        <v>82</v>
      </c>
      <c r="B77" s="158"/>
      <c r="C77" s="158"/>
      <c r="D77" s="158"/>
      <c r="E77" s="158"/>
      <c r="F77" s="158"/>
      <c r="G77" s="158"/>
      <c r="H77" s="158"/>
      <c r="I77" s="158"/>
      <c r="J77" s="158"/>
      <c r="K77" s="158"/>
    </row>
    <row r="78" spans="1:11" ht="30" customHeight="1" x14ac:dyDescent="0.2">
      <c r="A78" s="158" t="s">
        <v>83</v>
      </c>
      <c r="B78" s="158"/>
      <c r="C78" s="158"/>
      <c r="D78" s="158"/>
      <c r="E78" s="158"/>
      <c r="F78" s="158"/>
      <c r="G78" s="158"/>
      <c r="H78" s="158"/>
      <c r="I78" s="158"/>
      <c r="J78" s="158"/>
      <c r="K78" s="158"/>
    </row>
    <row r="80" spans="1:11" ht="24" customHeight="1" x14ac:dyDescent="0.2">
      <c r="A80" s="155" t="s">
        <v>84</v>
      </c>
      <c r="B80" s="155"/>
      <c r="C80" s="155"/>
      <c r="D80" s="155"/>
      <c r="E80" s="155"/>
      <c r="F80" s="155"/>
      <c r="G80" s="155"/>
      <c r="H80" s="155"/>
      <c r="I80" s="155"/>
      <c r="J80" s="155"/>
      <c r="K80" s="155"/>
    </row>
    <row r="81" spans="1:11" ht="39" customHeight="1" x14ac:dyDescent="0.2">
      <c r="A81" s="12"/>
      <c r="B81" s="159" t="s">
        <v>85</v>
      </c>
      <c r="C81" s="159"/>
      <c r="D81" s="159"/>
      <c r="E81" s="159"/>
      <c r="F81" s="159"/>
      <c r="G81" s="159"/>
      <c r="H81" s="159"/>
      <c r="I81" s="159"/>
      <c r="J81" s="159"/>
      <c r="K81" s="159"/>
    </row>
    <row r="82" spans="1:11" ht="39" customHeight="1" x14ac:dyDescent="0.2">
      <c r="A82" s="12"/>
      <c r="B82" s="159" t="s">
        <v>86</v>
      </c>
      <c r="C82" s="159"/>
      <c r="D82" s="159"/>
      <c r="E82" s="159"/>
      <c r="F82" s="159"/>
      <c r="G82" s="159"/>
      <c r="H82" s="159"/>
      <c r="I82" s="159"/>
      <c r="J82" s="159"/>
      <c r="K82" s="159"/>
    </row>
    <row r="83" spans="1:11" ht="25.5" customHeight="1" x14ac:dyDescent="0.2">
      <c r="A83" s="12"/>
      <c r="B83" s="159" t="s">
        <v>87</v>
      </c>
      <c r="C83" s="159"/>
      <c r="D83" s="159"/>
      <c r="E83" s="159"/>
      <c r="F83" s="159"/>
      <c r="G83" s="159"/>
      <c r="H83" s="159"/>
      <c r="I83" s="159"/>
      <c r="J83" s="159"/>
      <c r="K83" s="159"/>
    </row>
    <row r="84" spans="1:11" ht="25.5" customHeight="1" x14ac:dyDescent="0.2">
      <c r="A84" s="12"/>
      <c r="B84" s="159" t="s">
        <v>88</v>
      </c>
      <c r="C84" s="159"/>
      <c r="D84" s="159"/>
      <c r="E84" s="159"/>
      <c r="F84" s="159"/>
      <c r="G84" s="159"/>
      <c r="H84" s="159"/>
      <c r="I84" s="159"/>
      <c r="J84" s="159"/>
      <c r="K84" s="159"/>
    </row>
    <row r="85" spans="1:11" ht="25.5" customHeight="1" x14ac:dyDescent="0.2">
      <c r="A85" s="12"/>
      <c r="B85" s="159" t="s">
        <v>89</v>
      </c>
      <c r="C85" s="159"/>
      <c r="D85" s="159"/>
      <c r="E85" s="159"/>
      <c r="F85" s="159"/>
      <c r="G85" s="159"/>
      <c r="H85" s="159"/>
      <c r="I85" s="159"/>
      <c r="J85" s="159"/>
      <c r="K85" s="159"/>
    </row>
    <row r="87" spans="1:11" ht="24" customHeight="1" x14ac:dyDescent="0.2">
      <c r="A87" s="155" t="s">
        <v>90</v>
      </c>
      <c r="B87" s="155"/>
      <c r="C87" s="155"/>
      <c r="D87" s="155"/>
      <c r="E87" s="155"/>
      <c r="F87" s="155"/>
      <c r="G87" s="155"/>
      <c r="H87" s="155"/>
      <c r="I87" s="155"/>
      <c r="J87" s="155"/>
      <c r="K87" s="155"/>
    </row>
    <row r="88" spans="1:11" ht="25.5" customHeight="1" x14ac:dyDescent="0.2">
      <c r="A88" s="156" t="s">
        <v>91</v>
      </c>
      <c r="B88" s="156"/>
      <c r="C88" s="156"/>
      <c r="D88" s="147" t="s">
        <v>92</v>
      </c>
      <c r="E88" s="147"/>
      <c r="F88" s="147"/>
      <c r="G88" s="147"/>
      <c r="H88" s="147"/>
      <c r="I88" s="147"/>
      <c r="J88" s="147"/>
      <c r="K88" s="147"/>
    </row>
    <row r="89" spans="1:11" ht="25.5" customHeight="1" x14ac:dyDescent="0.2">
      <c r="A89" s="156" t="s">
        <v>93</v>
      </c>
      <c r="B89" s="156"/>
      <c r="C89" s="156"/>
      <c r="D89" s="147" t="s">
        <v>94</v>
      </c>
      <c r="E89" s="147"/>
      <c r="F89" s="147"/>
      <c r="G89" s="147"/>
      <c r="H89" s="147"/>
      <c r="I89" s="147"/>
      <c r="J89" s="147"/>
      <c r="K89" s="147"/>
    </row>
    <row r="90" spans="1:11" ht="25.5" customHeight="1" x14ac:dyDescent="0.2">
      <c r="A90" s="156" t="s">
        <v>95</v>
      </c>
      <c r="B90" s="156"/>
      <c r="C90" s="156"/>
      <c r="D90" s="147" t="s">
        <v>96</v>
      </c>
      <c r="E90" s="147"/>
      <c r="F90" s="147"/>
      <c r="G90" s="147"/>
      <c r="H90" s="147"/>
      <c r="I90" s="147"/>
      <c r="J90" s="147"/>
      <c r="K90" s="147"/>
    </row>
    <row r="91" spans="1:11" ht="25.5" customHeight="1" x14ac:dyDescent="0.2">
      <c r="A91" s="156" t="s">
        <v>97</v>
      </c>
      <c r="B91" s="156"/>
      <c r="C91" s="156"/>
      <c r="D91" s="147" t="s">
        <v>98</v>
      </c>
      <c r="E91" s="147"/>
      <c r="F91" s="147"/>
      <c r="G91" s="147"/>
      <c r="H91" s="147"/>
      <c r="I91" s="147"/>
      <c r="J91" s="147"/>
      <c r="K91" s="147"/>
    </row>
    <row r="93" spans="1:11" ht="25.5" customHeight="1" x14ac:dyDescent="0.2">
      <c r="A93" s="148" t="s">
        <v>99</v>
      </c>
      <c r="B93" s="148"/>
      <c r="C93" s="148"/>
      <c r="D93" s="148"/>
      <c r="E93" s="148"/>
      <c r="F93" s="148"/>
      <c r="G93" s="148"/>
      <c r="H93" s="148"/>
      <c r="I93" s="148"/>
      <c r="J93" s="148"/>
      <c r="K93" s="148"/>
    </row>
    <row r="95" spans="1:11" ht="6" customHeight="1" x14ac:dyDescent="0.2">
      <c r="A95" s="145"/>
      <c r="B95" s="145"/>
      <c r="C95" s="145"/>
      <c r="D95" s="145"/>
      <c r="E95" s="145"/>
      <c r="F95" s="145"/>
      <c r="G95" s="145"/>
      <c r="H95" s="145"/>
      <c r="I95" s="145"/>
      <c r="J95" s="145"/>
      <c r="K95" s="145"/>
    </row>
    <row r="96" spans="1:11" ht="21.75" customHeight="1" x14ac:dyDescent="0.2">
      <c r="A96" s="149" t="s">
        <v>545</v>
      </c>
      <c r="B96" s="149"/>
      <c r="C96" s="149"/>
      <c r="D96" s="149"/>
      <c r="E96" s="149"/>
      <c r="F96" s="149"/>
      <c r="G96" s="149"/>
      <c r="H96" s="149"/>
      <c r="I96" s="149"/>
      <c r="J96" s="149"/>
      <c r="K96" s="149"/>
    </row>
    <row r="97" spans="1:11" ht="18" customHeight="1" x14ac:dyDescent="0.2">
      <c r="A97" s="150" t="s">
        <v>101</v>
      </c>
      <c r="B97" s="150"/>
      <c r="C97" s="150"/>
      <c r="D97" s="150"/>
      <c r="E97" s="150"/>
      <c r="F97" s="150"/>
      <c r="G97" s="150"/>
      <c r="H97" s="150"/>
      <c r="I97" s="150"/>
      <c r="J97" s="150"/>
      <c r="K97" s="150"/>
    </row>
    <row r="98" spans="1:11" ht="15.75" customHeight="1" x14ac:dyDescent="0.2">
      <c r="A98" s="151" t="s">
        <v>102</v>
      </c>
      <c r="B98" s="151"/>
      <c r="C98" s="151"/>
      <c r="D98" s="151"/>
      <c r="E98" s="151"/>
      <c r="F98" s="151"/>
      <c r="G98" s="151"/>
      <c r="H98" s="151"/>
      <c r="I98" s="151"/>
      <c r="J98" s="151"/>
      <c r="K98" s="151"/>
    </row>
    <row r="99" spans="1:11" ht="13.5" customHeight="1" x14ac:dyDescent="0.2">
      <c r="A99" s="151" t="s">
        <v>103</v>
      </c>
      <c r="B99" s="151"/>
      <c r="C99" s="151"/>
      <c r="D99" s="151"/>
      <c r="E99" s="151"/>
      <c r="F99" s="151"/>
      <c r="G99" s="151"/>
      <c r="H99" s="151"/>
      <c r="I99" s="151"/>
      <c r="J99" s="151"/>
      <c r="K99" s="151"/>
    </row>
    <row r="100" spans="1:11" ht="18" customHeight="1" x14ac:dyDescent="0.2">
      <c r="A100" s="152" t="s">
        <v>104</v>
      </c>
      <c r="B100" s="152"/>
      <c r="C100" s="152"/>
      <c r="D100" s="152"/>
      <c r="E100" s="152"/>
      <c r="F100" s="152"/>
      <c r="G100" s="152"/>
      <c r="H100" s="152"/>
      <c r="I100" s="152"/>
      <c r="J100" s="152"/>
      <c r="K100" s="152"/>
    </row>
    <row r="101" spans="1:11" ht="51.75" customHeight="1" x14ac:dyDescent="0.2">
      <c r="A101" s="153" t="s">
        <v>105</v>
      </c>
      <c r="B101" s="153"/>
      <c r="C101" s="153"/>
      <c r="D101" s="153"/>
      <c r="E101" s="153"/>
      <c r="F101" s="153"/>
      <c r="G101" s="153"/>
      <c r="H101" s="153"/>
      <c r="I101" s="153"/>
      <c r="J101" s="153"/>
      <c r="K101" s="153"/>
    </row>
    <row r="102" spans="1:11" ht="18" customHeight="1" x14ac:dyDescent="0.2">
      <c r="A102" s="13" t="s">
        <v>106</v>
      </c>
      <c r="B102" s="13" t="s">
        <v>107</v>
      </c>
      <c r="C102" s="154" t="s">
        <v>108</v>
      </c>
      <c r="D102" s="154"/>
      <c r="E102" s="154"/>
      <c r="F102" s="154"/>
      <c r="G102" s="154"/>
      <c r="H102" s="154"/>
      <c r="I102" s="154"/>
      <c r="J102" s="154"/>
      <c r="K102" s="154"/>
    </row>
    <row r="103" spans="1:11" ht="15.75" customHeight="1" x14ac:dyDescent="0.2">
      <c r="A103" s="14" t="s">
        <v>109</v>
      </c>
      <c r="B103" s="14" t="s">
        <v>110</v>
      </c>
      <c r="C103" s="143" t="s">
        <v>111</v>
      </c>
      <c r="D103" s="143"/>
      <c r="E103" s="143"/>
      <c r="F103" s="143"/>
      <c r="G103" s="143"/>
      <c r="H103" s="143"/>
      <c r="I103" s="143"/>
      <c r="J103" s="143"/>
      <c r="K103" s="143"/>
    </row>
    <row r="104" spans="1:11" ht="15.75" customHeight="1" x14ac:dyDescent="0.2">
      <c r="A104" s="14" t="s">
        <v>112</v>
      </c>
      <c r="B104" s="15">
        <v>46209</v>
      </c>
      <c r="C104" s="143" t="s">
        <v>113</v>
      </c>
      <c r="D104" s="143"/>
      <c r="E104" s="143"/>
      <c r="F104" s="143"/>
      <c r="G104" s="143"/>
      <c r="H104" s="143"/>
      <c r="I104" s="143"/>
      <c r="J104" s="143"/>
      <c r="K104" s="143"/>
    </row>
    <row r="105" spans="1:11" ht="15.75" customHeight="1" x14ac:dyDescent="0.2">
      <c r="A105" s="14" t="s">
        <v>546</v>
      </c>
      <c r="B105" s="15">
        <v>46224</v>
      </c>
      <c r="C105" s="143" t="s">
        <v>547</v>
      </c>
      <c r="D105" s="143"/>
      <c r="E105" s="143"/>
      <c r="F105" s="143"/>
      <c r="G105" s="143"/>
      <c r="H105" s="143"/>
      <c r="I105" s="143"/>
      <c r="J105" s="143"/>
      <c r="K105" s="143"/>
    </row>
    <row r="106" spans="1:11" ht="15.75" customHeight="1" x14ac:dyDescent="0.2">
      <c r="A106" s="16"/>
      <c r="B106" s="16"/>
      <c r="C106" s="144"/>
      <c r="D106" s="144"/>
      <c r="E106" s="144"/>
      <c r="F106" s="144"/>
      <c r="G106" s="144"/>
      <c r="H106" s="144"/>
      <c r="I106" s="144"/>
      <c r="J106" s="144"/>
      <c r="K106" s="144"/>
    </row>
    <row r="107" spans="1:11" ht="6" customHeight="1" x14ac:dyDescent="0.2">
      <c r="A107" s="145"/>
      <c r="B107" s="145"/>
      <c r="C107" s="145"/>
      <c r="D107" s="145"/>
      <c r="E107" s="145"/>
      <c r="F107" s="145"/>
      <c r="G107" s="145"/>
      <c r="H107" s="145"/>
      <c r="I107" s="145"/>
      <c r="J107" s="145"/>
      <c r="K107" s="145"/>
    </row>
  </sheetData>
  <mergeCells count="109">
    <mergeCell ref="A1:K1"/>
    <mergeCell ref="A2:K2"/>
    <mergeCell ref="A4:K4"/>
    <mergeCell ref="A5:K5"/>
    <mergeCell ref="A6:K6"/>
    <mergeCell ref="A7:K7"/>
    <mergeCell ref="A8:K8"/>
    <mergeCell ref="A9:K9"/>
    <mergeCell ref="A11:K11"/>
    <mergeCell ref="A12:K12"/>
    <mergeCell ref="B13:K13"/>
    <mergeCell ref="B14:K14"/>
    <mergeCell ref="B15:K15"/>
    <mergeCell ref="B16:K16"/>
    <mergeCell ref="A18:K18"/>
    <mergeCell ref="A19:K19"/>
    <mergeCell ref="B20:K20"/>
    <mergeCell ref="B21:K21"/>
    <mergeCell ref="B22:K22"/>
    <mergeCell ref="B23:K23"/>
    <mergeCell ref="A25:K25"/>
    <mergeCell ref="A26:K26"/>
    <mergeCell ref="A27:K27"/>
    <mergeCell ref="A30:K30"/>
    <mergeCell ref="A31:B31"/>
    <mergeCell ref="C31:K31"/>
    <mergeCell ref="A32:B32"/>
    <mergeCell ref="C32:K32"/>
    <mergeCell ref="A33:B33"/>
    <mergeCell ref="C33:K33"/>
    <mergeCell ref="A34:B34"/>
    <mergeCell ref="C34:K34"/>
    <mergeCell ref="A35:B35"/>
    <mergeCell ref="C35:K35"/>
    <mergeCell ref="A36:B36"/>
    <mergeCell ref="C36:K36"/>
    <mergeCell ref="A37:B37"/>
    <mergeCell ref="C37:K37"/>
    <mergeCell ref="A38:B38"/>
    <mergeCell ref="C38:K38"/>
    <mergeCell ref="A39:B39"/>
    <mergeCell ref="C39:K39"/>
    <mergeCell ref="A42:K42"/>
    <mergeCell ref="B43:K43"/>
    <mergeCell ref="B44:K44"/>
    <mergeCell ref="B46:K46"/>
    <mergeCell ref="B47:K47"/>
    <mergeCell ref="B49:K49"/>
    <mergeCell ref="B50:K50"/>
    <mergeCell ref="B52:K52"/>
    <mergeCell ref="B53:K53"/>
    <mergeCell ref="B55:K55"/>
    <mergeCell ref="B56:K56"/>
    <mergeCell ref="B58:K58"/>
    <mergeCell ref="B59:K59"/>
    <mergeCell ref="B61:K61"/>
    <mergeCell ref="B62:K62"/>
    <mergeCell ref="A65:K65"/>
    <mergeCell ref="B66:C66"/>
    <mergeCell ref="D66:K66"/>
    <mergeCell ref="B67:C67"/>
    <mergeCell ref="D67:K67"/>
    <mergeCell ref="B68:C68"/>
    <mergeCell ref="D68:K68"/>
    <mergeCell ref="B69:C69"/>
    <mergeCell ref="D69:K69"/>
    <mergeCell ref="B70:C70"/>
    <mergeCell ref="D70:K70"/>
    <mergeCell ref="B71:C71"/>
    <mergeCell ref="D71:K71"/>
    <mergeCell ref="B72:C72"/>
    <mergeCell ref="D72:K72"/>
    <mergeCell ref="B73:C73"/>
    <mergeCell ref="D73:K73"/>
    <mergeCell ref="A75:K75"/>
    <mergeCell ref="D91:K91"/>
    <mergeCell ref="A76:K76"/>
    <mergeCell ref="A77:K77"/>
    <mergeCell ref="A78:K78"/>
    <mergeCell ref="A80:K80"/>
    <mergeCell ref="B81:K81"/>
    <mergeCell ref="B82:K82"/>
    <mergeCell ref="B83:K83"/>
    <mergeCell ref="B84:K84"/>
    <mergeCell ref="B85:K85"/>
    <mergeCell ref="C103:K103"/>
    <mergeCell ref="C104:K104"/>
    <mergeCell ref="C105:K105"/>
    <mergeCell ref="C106:K106"/>
    <mergeCell ref="A107:K107"/>
    <mergeCell ref="A40:B40"/>
    <mergeCell ref="C40:K40"/>
    <mergeCell ref="A93:K93"/>
    <mergeCell ref="A95:K95"/>
    <mergeCell ref="A96:K96"/>
    <mergeCell ref="A97:K97"/>
    <mergeCell ref="A98:K98"/>
    <mergeCell ref="A99:K99"/>
    <mergeCell ref="A100:K100"/>
    <mergeCell ref="A101:K101"/>
    <mergeCell ref="C102:K102"/>
    <mergeCell ref="A87:K87"/>
    <mergeCell ref="A88:C88"/>
    <mergeCell ref="D88:K88"/>
    <mergeCell ref="A89:C89"/>
    <mergeCell ref="D89:K89"/>
    <mergeCell ref="A90:C90"/>
    <mergeCell ref="D90:K90"/>
    <mergeCell ref="A91:C91"/>
  </mergeCells>
  <pageMargins left="0.75" right="0.75" top="1" bottom="1"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B9"/>
  <sheetViews>
    <sheetView zoomScaleNormal="100" workbookViewId="0">
      <selection activeCell="G52" sqref="G52"/>
    </sheetView>
  </sheetViews>
  <sheetFormatPr baseColWidth="10" defaultColWidth="8.6640625" defaultRowHeight="15" x14ac:dyDescent="0.2"/>
  <cols>
    <col min="1" max="1" width="25.83203125" customWidth="1"/>
    <col min="2" max="2" width="9" style="140" customWidth="1"/>
  </cols>
  <sheetData>
    <row r="1" spans="1:2" ht="15" customHeight="1" x14ac:dyDescent="0.2">
      <c r="A1" t="s">
        <v>526</v>
      </c>
      <c r="B1" s="140">
        <v>0</v>
      </c>
    </row>
    <row r="2" spans="1:2" ht="15" customHeight="1" x14ac:dyDescent="0.2">
      <c r="A2" t="s">
        <v>149</v>
      </c>
      <c r="B2" s="140">
        <v>2</v>
      </c>
    </row>
    <row r="3" spans="1:2" ht="15" customHeight="1" x14ac:dyDescent="0.2">
      <c r="A3" t="s">
        <v>156</v>
      </c>
      <c r="B3" s="140">
        <v>5</v>
      </c>
    </row>
    <row r="4" spans="1:2" ht="15" customHeight="1" x14ac:dyDescent="0.2">
      <c r="A4" t="s">
        <v>527</v>
      </c>
      <c r="B4" s="140">
        <v>16</v>
      </c>
    </row>
    <row r="5" spans="1:2" ht="15" customHeight="1" x14ac:dyDescent="0.2">
      <c r="A5" t="s">
        <v>160</v>
      </c>
      <c r="B5" s="140">
        <v>24</v>
      </c>
    </row>
    <row r="9" spans="1:2" ht="15" customHeight="1" x14ac:dyDescent="0.2">
      <c r="A9" s="141" t="s">
        <v>528</v>
      </c>
    </row>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B9"/>
  <sheetViews>
    <sheetView zoomScaleNormal="100" workbookViewId="0">
      <selection activeCell="A10" sqref="A10"/>
    </sheetView>
  </sheetViews>
  <sheetFormatPr baseColWidth="10" defaultColWidth="8.6640625" defaultRowHeight="15" x14ac:dyDescent="0.2"/>
  <cols>
    <col min="1" max="1" width="15.33203125" customWidth="1"/>
    <col min="2" max="2" width="9" style="140" customWidth="1"/>
  </cols>
  <sheetData>
    <row r="1" spans="1:2" ht="15" customHeight="1" x14ac:dyDescent="0.2">
      <c r="A1" t="s">
        <v>367</v>
      </c>
      <c r="B1" s="140">
        <v>0.6</v>
      </c>
    </row>
    <row r="2" spans="1:2" ht="15" customHeight="1" x14ac:dyDescent="0.2">
      <c r="A2" t="s">
        <v>157</v>
      </c>
      <c r="B2" s="140">
        <v>0.8</v>
      </c>
    </row>
    <row r="3" spans="1:2" ht="15" customHeight="1" x14ac:dyDescent="0.2">
      <c r="A3" t="s">
        <v>150</v>
      </c>
      <c r="B3" s="140">
        <v>0.9</v>
      </c>
    </row>
    <row r="4" spans="1:2" ht="15" customHeight="1" x14ac:dyDescent="0.2">
      <c r="A4" t="s">
        <v>163</v>
      </c>
      <c r="B4" s="140">
        <v>1</v>
      </c>
    </row>
    <row r="9" spans="1:2" ht="15" customHeight="1" x14ac:dyDescent="0.2">
      <c r="A9" s="141"/>
    </row>
  </sheetData>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E9"/>
  <sheetViews>
    <sheetView zoomScaleNormal="100" workbookViewId="0">
      <selection activeCell="A10" sqref="A10"/>
    </sheetView>
  </sheetViews>
  <sheetFormatPr baseColWidth="10" defaultColWidth="8.6640625" defaultRowHeight="15" x14ac:dyDescent="0.2"/>
  <cols>
    <col min="1" max="1" width="16.33203125" customWidth="1"/>
  </cols>
  <sheetData>
    <row r="1" spans="1:5" ht="15" customHeight="1" x14ac:dyDescent="0.2">
      <c r="A1" t="s">
        <v>158</v>
      </c>
      <c r="B1" s="140">
        <v>1</v>
      </c>
      <c r="E1" t="s">
        <v>529</v>
      </c>
    </row>
    <row r="2" spans="1:5" ht="15" customHeight="1" x14ac:dyDescent="0.2">
      <c r="A2" t="s">
        <v>151</v>
      </c>
      <c r="B2" s="140">
        <v>2</v>
      </c>
      <c r="E2" t="s">
        <v>530</v>
      </c>
    </row>
    <row r="3" spans="1:5" ht="15" customHeight="1" x14ac:dyDescent="0.2">
      <c r="A3" t="s">
        <v>531</v>
      </c>
      <c r="B3" s="140">
        <v>3</v>
      </c>
      <c r="E3" t="s">
        <v>532</v>
      </c>
    </row>
    <row r="4" spans="1:5" ht="15" customHeight="1" x14ac:dyDescent="0.2">
      <c r="A4" t="s">
        <v>533</v>
      </c>
      <c r="B4" s="140">
        <v>4</v>
      </c>
      <c r="E4" t="s">
        <v>534</v>
      </c>
    </row>
    <row r="9" spans="1:5" ht="15" customHeight="1" x14ac:dyDescent="0.2">
      <c r="A9" s="141"/>
    </row>
  </sheetData>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A9"/>
  <sheetViews>
    <sheetView zoomScaleNormal="100" workbookViewId="0">
      <selection activeCell="A10" sqref="A10"/>
    </sheetView>
  </sheetViews>
  <sheetFormatPr baseColWidth="10" defaultColWidth="8.6640625" defaultRowHeight="15" x14ac:dyDescent="0.2"/>
  <sheetData>
    <row r="1" spans="1:1" ht="15" customHeight="1" x14ac:dyDescent="0.2">
      <c r="A1" t="s">
        <v>535</v>
      </c>
    </row>
    <row r="2" spans="1:1" ht="15" customHeight="1" x14ac:dyDescent="0.2">
      <c r="A2" t="s">
        <v>152</v>
      </c>
    </row>
    <row r="9" spans="1:1" ht="15" customHeight="1" x14ac:dyDescent="0.2">
      <c r="A9" s="141"/>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1F4E79"/>
  </sheetPr>
  <dimension ref="A1:AC94"/>
  <sheetViews>
    <sheetView tabSelected="1" zoomScale="170" zoomScaleNormal="170" workbookViewId="0">
      <pane ySplit="5" topLeftCell="A6" activePane="bottomLeft" state="frozen"/>
      <selection activeCell="O1" sqref="O1"/>
      <selection pane="bottomLeft" activeCell="A4" sqref="A4:XFD4"/>
    </sheetView>
  </sheetViews>
  <sheetFormatPr baseColWidth="10" defaultColWidth="8.6640625" defaultRowHeight="14" outlineLevelCol="1" x14ac:dyDescent="0.15"/>
  <cols>
    <col min="1" max="1" width="9.5" style="17" customWidth="1"/>
    <col min="2" max="2" width="28" style="17" customWidth="1"/>
    <col min="3" max="3" width="24.1640625" style="17" customWidth="1"/>
    <col min="4" max="4" width="8.33203125" style="17" customWidth="1"/>
    <col min="5" max="5" width="25.6640625" style="17" customWidth="1"/>
    <col min="6" max="6" width="25.33203125" style="17" customWidth="1"/>
    <col min="7" max="7" width="7.33203125" style="17" customWidth="1"/>
    <col min="8" max="8" width="24" style="17" customWidth="1"/>
    <col min="9" max="9" width="29" style="18" customWidth="1"/>
    <col min="10" max="10" width="13" style="19" customWidth="1" outlineLevel="1"/>
    <col min="11" max="11" width="4.83203125" style="17" customWidth="1" outlineLevel="1"/>
    <col min="12" max="12" width="13" style="20" customWidth="1" outlineLevel="1"/>
    <col min="13" max="13" width="6" style="17" customWidth="1" outlineLevel="1"/>
    <col min="14" max="14" width="15" style="20" customWidth="1" outlineLevel="1"/>
    <col min="15" max="15" width="5.1640625" style="18" customWidth="1" outlineLevel="1"/>
    <col min="16" max="16" width="17" style="21" customWidth="1" outlineLevel="1"/>
    <col min="17" max="17" width="4.33203125" style="20" customWidth="1" outlineLevel="1"/>
    <col min="18" max="18" width="8" style="19" customWidth="1" outlineLevel="1"/>
    <col min="19" max="19" width="11" style="17" customWidth="1" outlineLevel="1"/>
    <col min="20" max="21" width="7" style="17" customWidth="1"/>
    <col min="22" max="22" width="34.6640625" style="17" customWidth="1"/>
    <col min="23" max="24" width="30" style="17" customWidth="1"/>
    <col min="25" max="25" width="26" style="17" hidden="1" customWidth="1" outlineLevel="1"/>
    <col min="26" max="26" width="17.33203125" style="17" hidden="1" customWidth="1" outlineLevel="1"/>
    <col min="27" max="27" width="22" style="17" hidden="1" customWidth="1" outlineLevel="1"/>
    <col min="28" max="28" width="42" style="17" hidden="1" customWidth="1" outlineLevel="1"/>
    <col min="29" max="29" width="8.6640625" style="17" collapsed="1"/>
    <col min="30" max="16384" width="8.6640625" style="17"/>
  </cols>
  <sheetData>
    <row r="1" spans="1:28" ht="27" customHeight="1" x14ac:dyDescent="0.15">
      <c r="A1" s="22"/>
      <c r="B1" s="22" t="s">
        <v>114</v>
      </c>
      <c r="C1" s="23"/>
      <c r="D1" s="24"/>
      <c r="E1" s="25"/>
      <c r="F1" s="22" t="s">
        <v>115</v>
      </c>
      <c r="G1" s="26"/>
      <c r="H1" s="26"/>
      <c r="I1" s="27"/>
      <c r="J1" s="27"/>
      <c r="K1" s="27"/>
      <c r="L1" s="27"/>
      <c r="M1" s="27"/>
      <c r="N1" s="27"/>
      <c r="O1" s="27"/>
      <c r="P1" s="28"/>
      <c r="Q1" s="27"/>
      <c r="R1" s="27"/>
      <c r="S1" s="27"/>
      <c r="T1" s="27"/>
      <c r="U1" s="27"/>
      <c r="V1" s="27"/>
      <c r="W1" s="27"/>
      <c r="X1" s="27"/>
      <c r="Y1" s="27"/>
    </row>
    <row r="2" spans="1:28" ht="21.75" customHeight="1" x14ac:dyDescent="0.15">
      <c r="A2" s="22"/>
      <c r="B2" s="22" t="s">
        <v>116</v>
      </c>
      <c r="C2" s="23"/>
      <c r="D2" s="24"/>
      <c r="E2" s="29"/>
      <c r="F2" s="22" t="s">
        <v>117</v>
      </c>
      <c r="G2" s="26"/>
      <c r="H2" s="30"/>
      <c r="I2" s="31"/>
      <c r="J2" s="32"/>
      <c r="K2" s="31"/>
      <c r="L2" s="32"/>
      <c r="M2" s="31"/>
      <c r="N2" s="32"/>
      <c r="O2" s="31"/>
      <c r="P2" s="33"/>
      <c r="Q2" s="34"/>
      <c r="R2" s="34"/>
      <c r="S2" s="32"/>
      <c r="T2" s="35"/>
      <c r="U2" s="35"/>
      <c r="V2" s="35"/>
      <c r="W2" s="35"/>
      <c r="X2" s="35"/>
      <c r="Y2" s="35"/>
    </row>
    <row r="3" spans="1:28" ht="38.25" customHeight="1" x14ac:dyDescent="0.15">
      <c r="A3" s="22"/>
      <c r="B3" s="22" t="s">
        <v>118</v>
      </c>
      <c r="C3" s="23"/>
      <c r="D3" s="24"/>
      <c r="E3" s="29"/>
      <c r="F3" s="22" t="s">
        <v>119</v>
      </c>
      <c r="G3" s="26" t="s">
        <v>120</v>
      </c>
      <c r="H3" s="26"/>
      <c r="I3" s="31"/>
      <c r="J3" s="32"/>
      <c r="K3" s="31"/>
      <c r="L3" s="32"/>
      <c r="M3" s="31"/>
      <c r="N3" s="32"/>
      <c r="O3" s="31"/>
      <c r="P3" s="33"/>
      <c r="Q3" s="34"/>
      <c r="R3" s="34"/>
      <c r="S3" s="32"/>
      <c r="T3" s="35"/>
      <c r="U3" s="35"/>
      <c r="V3" s="35"/>
      <c r="W3" s="35"/>
      <c r="X3" s="35"/>
      <c r="Y3" s="35"/>
    </row>
    <row r="4" spans="1:28" ht="49.5" hidden="1" customHeight="1" x14ac:dyDescent="0.15">
      <c r="A4" s="22" t="s">
        <v>121</v>
      </c>
      <c r="B4" s="22" t="s">
        <v>121</v>
      </c>
      <c r="C4" s="36" t="str">
        <f>IFERROR("Dreigingen: "&amp;COUNTA(B6:B7)&amp;" | SRSL bepaald: "&amp;COUNTIF(T6:T7,"&lt;&gt;")&amp;" | Maatregelen open: "&amp;COUNTIFS(T6:T7,"&lt;&gt;",T6:T7,"&lt;&gt;SRSL0",Y6:Y7,"")&amp;" | Verificatie open: "&amp;COUNTIFS(T6:T7,"&lt;&gt;",Z6:Z7,""),"n.v.t.")</f>
        <v>Dreigingen: 0 | SRSL bepaald: 2 | Maatregelen open: 0 | Verificatie open: 2</v>
      </c>
      <c r="D4" s="37"/>
      <c r="E4" s="29"/>
      <c r="F4" s="29"/>
      <c r="G4" s="29"/>
      <c r="H4" s="29"/>
      <c r="I4" s="31"/>
      <c r="J4" s="32"/>
      <c r="K4" s="31"/>
      <c r="L4" s="32"/>
      <c r="M4" s="31"/>
      <c r="N4" s="32"/>
      <c r="O4" s="31"/>
      <c r="P4" s="33"/>
      <c r="Q4" s="34"/>
      <c r="R4" s="34"/>
      <c r="S4" s="32"/>
      <c r="T4" s="35"/>
      <c r="U4" s="35"/>
      <c r="V4" s="35"/>
      <c r="W4" s="35"/>
      <c r="X4" s="35"/>
      <c r="Y4" s="35"/>
    </row>
    <row r="5" spans="1:28" s="40" customFormat="1" ht="37.5" customHeight="1" x14ac:dyDescent="0.15">
      <c r="A5" s="38" t="s">
        <v>542</v>
      </c>
      <c r="B5" s="38" t="s">
        <v>122</v>
      </c>
      <c r="C5" s="38" t="s">
        <v>123</v>
      </c>
      <c r="D5" s="38" t="s">
        <v>124</v>
      </c>
      <c r="E5" s="38" t="s">
        <v>125</v>
      </c>
      <c r="F5" s="38" t="s">
        <v>536</v>
      </c>
      <c r="G5" s="38" t="s">
        <v>126</v>
      </c>
      <c r="H5" s="38" t="s">
        <v>127</v>
      </c>
      <c r="I5" s="38" t="s">
        <v>161</v>
      </c>
      <c r="J5" s="38" t="s">
        <v>129</v>
      </c>
      <c r="K5" s="38" t="s">
        <v>130</v>
      </c>
      <c r="L5" s="38" t="s">
        <v>131</v>
      </c>
      <c r="M5" s="38" t="s">
        <v>132</v>
      </c>
      <c r="N5" s="38" t="s">
        <v>133</v>
      </c>
      <c r="O5" s="38" t="s">
        <v>134</v>
      </c>
      <c r="P5" s="39" t="s">
        <v>135</v>
      </c>
      <c r="Q5" s="38" t="s">
        <v>136</v>
      </c>
      <c r="R5" s="38" t="s">
        <v>137</v>
      </c>
      <c r="S5" s="38" t="s">
        <v>138</v>
      </c>
      <c r="T5" s="38" t="s">
        <v>139</v>
      </c>
      <c r="U5" s="38"/>
      <c r="V5" s="38" t="s">
        <v>140</v>
      </c>
      <c r="W5" s="38" t="s">
        <v>141</v>
      </c>
      <c r="X5" s="38" t="s">
        <v>142</v>
      </c>
      <c r="Y5" s="38" t="s">
        <v>143</v>
      </c>
      <c r="Z5" s="38" t="s">
        <v>144</v>
      </c>
      <c r="AA5" s="38" t="s">
        <v>145</v>
      </c>
      <c r="AB5" s="38" t="s">
        <v>146</v>
      </c>
    </row>
    <row r="6" spans="1:28" s="40" customFormat="1" ht="51.75" customHeight="1" x14ac:dyDescent="0.15">
      <c r="A6" s="41"/>
      <c r="B6" s="41"/>
      <c r="C6" s="42"/>
      <c r="D6" s="43" t="str">
        <f>IFERROR(INDEX('Stride NL D.2'!$B:$B,MATCH(E6,'Stride NL D.2'!$C:$C,0)),"")</f>
        <v/>
      </c>
      <c r="E6" s="52"/>
      <c r="F6" s="44"/>
      <c r="G6" s="45" t="str">
        <f>IFERROR(INDEX('Dreiging D.1'!$A:$A,MATCH(H6,'Dreiging D.1'!$B:$B,0)),"")</f>
        <v/>
      </c>
      <c r="H6" s="42"/>
      <c r="I6" s="44"/>
      <c r="J6" s="46"/>
      <c r="K6" s="47">
        <f t="shared" ref="K6:K7" si="0">IF(J6="Interne zone",0,IF(J6="Fysieke zone",2,IF(J6="Lokale zone",5,IF(J6="Aangrenzende zone",16,24))))</f>
        <v>24</v>
      </c>
      <c r="L6" s="46"/>
      <c r="M6" s="47">
        <f t="shared" ref="M6:M7" si="1">IF(L6="Zeer beperkt",0.6,IF(L6="Redelijk beperkt",0.8,IF(L6="Gelimiteerd",0.9,1)))</f>
        <v>1</v>
      </c>
      <c r="N6" s="46"/>
      <c r="O6" s="47">
        <f t="shared" ref="O6:O7" si="2">IF(N6="Minimale kennis",4,IF(N6="Gemiddelde kennis",3,IF(N6="Behoorlijke kennis",2,1)))</f>
        <v>1</v>
      </c>
      <c r="P6" s="48"/>
      <c r="Q6" s="47">
        <f t="shared" ref="Q6:Q7" si="3">IF(P6="schade makkelijk herstelbaar",1,2)</f>
        <v>2</v>
      </c>
      <c r="R6" s="47" t="str">
        <f t="shared" ref="R6:R7" si="4">IF(OR(J6="",L6="",N6=""),"",(K6*M6)+O6)</f>
        <v/>
      </c>
      <c r="S6" s="49" t="str">
        <f t="shared" ref="S6:S7" si="5">IF(R6="","",IF(R6&lt;=5,"AP0",IF(R6&lt;=10,"AP1",IF(R6&lt;=15,"AP2",IF(R6&lt;=20,"AP3","AP4")))))</f>
        <v/>
      </c>
      <c r="T6" s="49" t="str">
        <f t="shared" ref="T6:T7" si="6">IF(S6="","",IF(S6="AP0","SRSL0",IF(S6="AP1","SRSL1",IF(AND(S6="AP2",Q6=1),"SRSL1",IF(AND(S6="AP2",Q6=2),"SRSL2",IF(AND(S6="AP3",Q6=1),"SRSL2","SRSL3"))))))</f>
        <v/>
      </c>
      <c r="U6" s="49"/>
      <c r="V6" s="45"/>
      <c r="W6" s="45"/>
      <c r="X6" s="43"/>
      <c r="Y6" s="50" t="s">
        <v>153</v>
      </c>
      <c r="Z6" s="50"/>
      <c r="AA6" s="50"/>
      <c r="AB6" s="51" t="str">
        <f>IF(T6="","",IF(T6="SRSL0","Auth: "&amp;SRSL_Eisen!$C$2&amp;" | Autor: "&amp;SRSL_Eisen!$C$3&amp;" | SW: "&amp;SRSL_Eisen!$C$4,IF(T6="SRSL1","Auth: "&amp;SRSL_Eisen!$D$2&amp;" | Autor: "&amp;SRSL_Eisen!$D$3&amp;" | SW: "&amp;SRSL_Eisen!$D$4,IF(T6="SRSL2","Auth: "&amp;SRSL_Eisen!$E$2&amp;" | Autor: "&amp;SRSL_Eisen!$E$3&amp;" | SW: "&amp;SRSL_Eisen!$E$4,"Auth: "&amp;SRSL_Eisen!$F$2&amp;" | Autor: "&amp;SRSL_Eisen!$F$3&amp;" | SW: "&amp;SRSL_Eisen!$F$4))))</f>
        <v/>
      </c>
    </row>
    <row r="7" spans="1:28" s="40" customFormat="1" ht="51.75" customHeight="1" x14ac:dyDescent="0.15">
      <c r="A7" s="41"/>
      <c r="B7" s="41"/>
      <c r="C7" s="42"/>
      <c r="D7" s="43" t="str">
        <f>IFERROR(INDEX('Stride NL D.2'!$B:$B,MATCH(E7,'Stride NL D.2'!$C:$C,0)),"")</f>
        <v/>
      </c>
      <c r="E7" s="52"/>
      <c r="F7" s="44"/>
      <c r="G7" s="45" t="str">
        <f>IFERROR(INDEX('Dreiging D.1'!$A:$A,MATCH(H7,'Dreiging D.1'!$B:$B,0)),"")</f>
        <v/>
      </c>
      <c r="H7" s="42"/>
      <c r="I7" s="44"/>
      <c r="J7" s="46"/>
      <c r="K7" s="47">
        <f t="shared" ref="K7:K15" si="7">IF(J7="Interne zone",0,IF(J7="Fysieke zone",2,IF(J7="Lokale zone",5,IF(J7="Aangrenzende zone",16,24))))</f>
        <v>24</v>
      </c>
      <c r="L7" s="46"/>
      <c r="M7" s="47">
        <f t="shared" ref="M7:M15" si="8">IF(L7="Zeer beperkt",0.6,IF(L7="Redelijk beperkt",0.8,IF(L7="Gelimiteerd",0.9,1)))</f>
        <v>1</v>
      </c>
      <c r="N7" s="46"/>
      <c r="O7" s="47">
        <f t="shared" ref="O7:O15" si="9">IF(N7="Minimale kennis",4,IF(N7="Gemiddelde kennis",3,IF(N7="Behoorlijke kennis",2,1)))</f>
        <v>1</v>
      </c>
      <c r="P7" s="48"/>
      <c r="Q7" s="47">
        <f t="shared" ref="Q7:Q15" si="10">IF(P7="schade makkelijk herstelbaar",1,2)</f>
        <v>2</v>
      </c>
      <c r="R7" s="47" t="str">
        <f t="shared" ref="R7:R15" si="11">IF(OR(J7="",L7="",N7=""),"",(K7*M7)+O7)</f>
        <v/>
      </c>
      <c r="S7" s="49" t="str">
        <f t="shared" ref="S7:S15" si="12">IF(R7="","",IF(R7&lt;=5,"AP0",IF(R7&lt;=10,"AP1",IF(R7&lt;=15,"AP2",IF(R7&lt;=20,"AP3","AP4")))))</f>
        <v/>
      </c>
      <c r="T7" s="49" t="str">
        <f t="shared" ref="T7:T15" si="13">IF(S7="","",IF(S7="AP0","SRSL0",IF(S7="AP1","SRSL1",IF(AND(S7="AP2",Q7=1),"SRSL1",IF(AND(S7="AP2",Q7=2),"SRSL2",IF(AND(S7="AP3",Q7=1),"SRSL2","SRSL3"))))))</f>
        <v/>
      </c>
      <c r="U7" s="49"/>
      <c r="V7" s="45"/>
      <c r="W7" s="45"/>
      <c r="X7" s="43"/>
      <c r="Y7" s="50" t="s">
        <v>153</v>
      </c>
      <c r="Z7" s="50"/>
      <c r="AA7" s="50"/>
      <c r="AB7" s="51" t="str">
        <f>IF(T7="","",IF(T7="SRSL0","Auth: "&amp;SRSL_Eisen!$C$2&amp;" | Autor: "&amp;SRSL_Eisen!$C$3&amp;" | SW: "&amp;SRSL_Eisen!$C$4,IF(T7="SRSL1","Auth: "&amp;SRSL_Eisen!$D$2&amp;" | Autor: "&amp;SRSL_Eisen!$D$3&amp;" | SW: "&amp;SRSL_Eisen!$D$4,IF(T7="SRSL2","Auth: "&amp;SRSL_Eisen!$E$2&amp;" | Autor: "&amp;SRSL_Eisen!$E$3&amp;" | SW: "&amp;SRSL_Eisen!$E$4,"Auth: "&amp;SRSL_Eisen!$F$2&amp;" | Autor: "&amp;SRSL_Eisen!$F$3&amp;" | SW: "&amp;SRSL_Eisen!$F$4))))</f>
        <v/>
      </c>
    </row>
    <row r="8" spans="1:28" s="40" customFormat="1" ht="51.75" customHeight="1" x14ac:dyDescent="0.15">
      <c r="A8" s="41"/>
      <c r="B8" s="41"/>
      <c r="C8" s="42"/>
      <c r="D8" s="43" t="str">
        <f>IFERROR(INDEX('Stride NL D.2'!$B:$B,MATCH(E8,'Stride NL D.2'!$C:$C,0)),"")</f>
        <v/>
      </c>
      <c r="E8" s="52"/>
      <c r="F8" s="44"/>
      <c r="G8" s="45" t="str">
        <f>IFERROR(INDEX('Dreiging D.1'!$A:$A,MATCH(H8,'Dreiging D.1'!$B:$B,0)),"")</f>
        <v/>
      </c>
      <c r="H8" s="42"/>
      <c r="I8" s="44"/>
      <c r="J8" s="46"/>
      <c r="K8" s="47">
        <f t="shared" si="7"/>
        <v>24</v>
      </c>
      <c r="L8" s="46"/>
      <c r="M8" s="47">
        <f t="shared" si="8"/>
        <v>1</v>
      </c>
      <c r="N8" s="46"/>
      <c r="O8" s="47">
        <f t="shared" si="9"/>
        <v>1</v>
      </c>
      <c r="P8" s="48"/>
      <c r="Q8" s="47">
        <f t="shared" si="10"/>
        <v>2</v>
      </c>
      <c r="R8" s="47" t="str">
        <f t="shared" si="11"/>
        <v/>
      </c>
      <c r="S8" s="49" t="str">
        <f t="shared" si="12"/>
        <v/>
      </c>
      <c r="T8" s="49" t="str">
        <f t="shared" si="13"/>
        <v/>
      </c>
      <c r="U8" s="49"/>
      <c r="V8" s="45"/>
      <c r="W8" s="45"/>
      <c r="X8" s="43"/>
      <c r="Y8" s="50" t="s">
        <v>153</v>
      </c>
      <c r="Z8" s="50"/>
      <c r="AA8" s="50"/>
      <c r="AB8" s="51" t="str">
        <f>IF(T8="","",IF(T8="SRSL0","Auth: "&amp;SRSL_Eisen!$C$2&amp;" | Autor: "&amp;SRSL_Eisen!$C$3&amp;" | SW: "&amp;SRSL_Eisen!$C$4,IF(T8="SRSL1","Auth: "&amp;SRSL_Eisen!$D$2&amp;" | Autor: "&amp;SRSL_Eisen!$D$3&amp;" | SW: "&amp;SRSL_Eisen!$D$4,IF(T8="SRSL2","Auth: "&amp;SRSL_Eisen!$E$2&amp;" | Autor: "&amp;SRSL_Eisen!$E$3&amp;" | SW: "&amp;SRSL_Eisen!$E$4,"Auth: "&amp;SRSL_Eisen!$F$2&amp;" | Autor: "&amp;SRSL_Eisen!$F$3&amp;" | SW: "&amp;SRSL_Eisen!$F$4))))</f>
        <v/>
      </c>
    </row>
    <row r="9" spans="1:28" s="40" customFormat="1" ht="51.75" customHeight="1" x14ac:dyDescent="0.15">
      <c r="A9" s="41"/>
      <c r="B9" s="41"/>
      <c r="C9" s="42"/>
      <c r="D9" s="43" t="str">
        <f>IFERROR(INDEX('Stride NL D.2'!$B:$B,MATCH(E9,'Stride NL D.2'!$C:$C,0)),"")</f>
        <v/>
      </c>
      <c r="E9" s="52"/>
      <c r="F9" s="44"/>
      <c r="G9" s="45" t="str">
        <f>IFERROR(INDEX('Dreiging D.1'!$A:$A,MATCH(H9,'Dreiging D.1'!$B:$B,0)),"")</f>
        <v/>
      </c>
      <c r="H9" s="42"/>
      <c r="I9" s="44"/>
      <c r="J9" s="46"/>
      <c r="K9" s="47">
        <f t="shared" si="7"/>
        <v>24</v>
      </c>
      <c r="L9" s="46"/>
      <c r="M9" s="47">
        <f t="shared" si="8"/>
        <v>1</v>
      </c>
      <c r="N9" s="46"/>
      <c r="O9" s="47">
        <f t="shared" si="9"/>
        <v>1</v>
      </c>
      <c r="P9" s="48"/>
      <c r="Q9" s="47">
        <f t="shared" si="10"/>
        <v>2</v>
      </c>
      <c r="R9" s="47" t="str">
        <f t="shared" si="11"/>
        <v/>
      </c>
      <c r="S9" s="49" t="str">
        <f t="shared" si="12"/>
        <v/>
      </c>
      <c r="T9" s="49" t="str">
        <f t="shared" si="13"/>
        <v/>
      </c>
      <c r="U9" s="49"/>
      <c r="V9" s="45"/>
      <c r="W9" s="45"/>
      <c r="X9" s="43"/>
      <c r="Y9" s="50" t="s">
        <v>153</v>
      </c>
      <c r="Z9" s="50"/>
      <c r="AA9" s="50"/>
      <c r="AB9" s="51" t="str">
        <f>IF(T9="","",IF(T9="SRSL0","Auth: "&amp;SRSL_Eisen!$C$2&amp;" | Autor: "&amp;SRSL_Eisen!$C$3&amp;" | SW: "&amp;SRSL_Eisen!$C$4,IF(T9="SRSL1","Auth: "&amp;SRSL_Eisen!$D$2&amp;" | Autor: "&amp;SRSL_Eisen!$D$3&amp;" | SW: "&amp;SRSL_Eisen!$D$4,IF(T9="SRSL2","Auth: "&amp;SRSL_Eisen!$E$2&amp;" | Autor: "&amp;SRSL_Eisen!$E$3&amp;" | SW: "&amp;SRSL_Eisen!$E$4,"Auth: "&amp;SRSL_Eisen!$F$2&amp;" | Autor: "&amp;SRSL_Eisen!$F$3&amp;" | SW: "&amp;SRSL_Eisen!$F$4))))</f>
        <v/>
      </c>
    </row>
    <row r="10" spans="1:28" s="40" customFormat="1" ht="51.75" customHeight="1" x14ac:dyDescent="0.15">
      <c r="A10" s="41"/>
      <c r="B10" s="41"/>
      <c r="C10" s="42"/>
      <c r="D10" s="43" t="str">
        <f>IFERROR(INDEX('Stride NL D.2'!$B:$B,MATCH(E10,'Stride NL D.2'!$C:$C,0)),"")</f>
        <v/>
      </c>
      <c r="E10" s="52"/>
      <c r="F10" s="44"/>
      <c r="G10" s="45" t="str">
        <f>IFERROR(INDEX('Dreiging D.1'!$A:$A,MATCH(H10,'Dreiging D.1'!$B:$B,0)),"")</f>
        <v/>
      </c>
      <c r="H10" s="42"/>
      <c r="I10" s="44"/>
      <c r="J10" s="46"/>
      <c r="K10" s="47">
        <f t="shared" si="7"/>
        <v>24</v>
      </c>
      <c r="L10" s="46"/>
      <c r="M10" s="47">
        <f t="shared" si="8"/>
        <v>1</v>
      </c>
      <c r="N10" s="46"/>
      <c r="O10" s="47">
        <f t="shared" si="9"/>
        <v>1</v>
      </c>
      <c r="P10" s="48"/>
      <c r="Q10" s="47">
        <f t="shared" si="10"/>
        <v>2</v>
      </c>
      <c r="R10" s="47" t="str">
        <f t="shared" si="11"/>
        <v/>
      </c>
      <c r="S10" s="49" t="str">
        <f t="shared" si="12"/>
        <v/>
      </c>
      <c r="T10" s="49" t="str">
        <f t="shared" si="13"/>
        <v/>
      </c>
      <c r="U10" s="49"/>
      <c r="V10" s="45"/>
      <c r="W10" s="45"/>
      <c r="X10" s="43"/>
      <c r="Y10" s="50" t="s">
        <v>153</v>
      </c>
      <c r="Z10" s="50"/>
      <c r="AA10" s="50"/>
      <c r="AB10" s="51" t="str">
        <f>IF(T10="","",IF(T10="SRSL0","Auth: "&amp;SRSL_Eisen!$C$2&amp;" | Autor: "&amp;SRSL_Eisen!$C$3&amp;" | SW: "&amp;SRSL_Eisen!$C$4,IF(T10="SRSL1","Auth: "&amp;SRSL_Eisen!$D$2&amp;" | Autor: "&amp;SRSL_Eisen!$D$3&amp;" | SW: "&amp;SRSL_Eisen!$D$4,IF(T10="SRSL2","Auth: "&amp;SRSL_Eisen!$E$2&amp;" | Autor: "&amp;SRSL_Eisen!$E$3&amp;" | SW: "&amp;SRSL_Eisen!$E$4,"Auth: "&amp;SRSL_Eisen!$F$2&amp;" | Autor: "&amp;SRSL_Eisen!$F$3&amp;" | SW: "&amp;SRSL_Eisen!$F$4))))</f>
        <v/>
      </c>
    </row>
    <row r="11" spans="1:28" s="40" customFormat="1" ht="51.75" customHeight="1" x14ac:dyDescent="0.15">
      <c r="A11" s="41"/>
      <c r="B11" s="41"/>
      <c r="C11" s="42"/>
      <c r="D11" s="43" t="str">
        <f>IFERROR(INDEX('Stride NL D.2'!$B:$B,MATCH(E11,'Stride NL D.2'!$C:$C,0)),"")</f>
        <v/>
      </c>
      <c r="E11" s="52"/>
      <c r="F11" s="44"/>
      <c r="G11" s="45" t="str">
        <f>IFERROR(INDEX('Dreiging D.1'!$A:$A,MATCH(H11,'Dreiging D.1'!$B:$B,0)),"")</f>
        <v/>
      </c>
      <c r="H11" s="42"/>
      <c r="I11" s="44"/>
      <c r="J11" s="46"/>
      <c r="K11" s="47">
        <f t="shared" si="7"/>
        <v>24</v>
      </c>
      <c r="L11" s="46"/>
      <c r="M11" s="47">
        <f t="shared" si="8"/>
        <v>1</v>
      </c>
      <c r="N11" s="46"/>
      <c r="O11" s="47">
        <f t="shared" si="9"/>
        <v>1</v>
      </c>
      <c r="P11" s="48"/>
      <c r="Q11" s="47">
        <f t="shared" si="10"/>
        <v>2</v>
      </c>
      <c r="R11" s="47" t="str">
        <f t="shared" si="11"/>
        <v/>
      </c>
      <c r="S11" s="49" t="str">
        <f t="shared" si="12"/>
        <v/>
      </c>
      <c r="T11" s="49" t="str">
        <f t="shared" si="13"/>
        <v/>
      </c>
      <c r="U11" s="49"/>
      <c r="V11" s="45"/>
      <c r="W11" s="45"/>
      <c r="X11" s="43"/>
      <c r="Y11" s="50" t="s">
        <v>153</v>
      </c>
      <c r="Z11" s="50"/>
      <c r="AA11" s="50"/>
      <c r="AB11" s="51" t="str">
        <f>IF(T11="","",IF(T11="SRSL0","Auth: "&amp;SRSL_Eisen!$C$2&amp;" | Autor: "&amp;SRSL_Eisen!$C$3&amp;" | SW: "&amp;SRSL_Eisen!$C$4,IF(T11="SRSL1","Auth: "&amp;SRSL_Eisen!$D$2&amp;" | Autor: "&amp;SRSL_Eisen!$D$3&amp;" | SW: "&amp;SRSL_Eisen!$D$4,IF(T11="SRSL2","Auth: "&amp;SRSL_Eisen!$E$2&amp;" | Autor: "&amp;SRSL_Eisen!$E$3&amp;" | SW: "&amp;SRSL_Eisen!$E$4,"Auth: "&amp;SRSL_Eisen!$F$2&amp;" | Autor: "&amp;SRSL_Eisen!$F$3&amp;" | SW: "&amp;SRSL_Eisen!$F$4))))</f>
        <v/>
      </c>
    </row>
    <row r="12" spans="1:28" s="40" customFormat="1" ht="51.75" customHeight="1" x14ac:dyDescent="0.15">
      <c r="A12" s="41"/>
      <c r="B12" s="41"/>
      <c r="C12" s="42"/>
      <c r="D12" s="43" t="str">
        <f>IFERROR(INDEX('Stride NL D.2'!$B:$B,MATCH(E12,'Stride NL D.2'!$C:$C,0)),"")</f>
        <v/>
      </c>
      <c r="E12" s="52"/>
      <c r="F12" s="44"/>
      <c r="G12" s="45" t="str">
        <f>IFERROR(INDEX('Dreiging D.1'!$A:$A,MATCH(H12,'Dreiging D.1'!$B:$B,0)),"")</f>
        <v/>
      </c>
      <c r="H12" s="42"/>
      <c r="I12" s="44"/>
      <c r="J12" s="46"/>
      <c r="K12" s="47">
        <f t="shared" si="7"/>
        <v>24</v>
      </c>
      <c r="L12" s="46"/>
      <c r="M12" s="47">
        <f t="shared" si="8"/>
        <v>1</v>
      </c>
      <c r="N12" s="46"/>
      <c r="O12" s="47">
        <f t="shared" si="9"/>
        <v>1</v>
      </c>
      <c r="P12" s="48"/>
      <c r="Q12" s="47">
        <f t="shared" si="10"/>
        <v>2</v>
      </c>
      <c r="R12" s="47" t="str">
        <f t="shared" si="11"/>
        <v/>
      </c>
      <c r="S12" s="49" t="str">
        <f t="shared" si="12"/>
        <v/>
      </c>
      <c r="T12" s="49" t="str">
        <f t="shared" si="13"/>
        <v/>
      </c>
      <c r="U12" s="49"/>
      <c r="V12" s="45"/>
      <c r="W12" s="45"/>
      <c r="X12" s="43"/>
      <c r="Y12" s="50" t="s">
        <v>153</v>
      </c>
      <c r="Z12" s="50"/>
      <c r="AA12" s="50"/>
      <c r="AB12" s="51" t="str">
        <f>IF(T12="","",IF(T12="SRSL0","Auth: "&amp;SRSL_Eisen!$C$2&amp;" | Autor: "&amp;SRSL_Eisen!$C$3&amp;" | SW: "&amp;SRSL_Eisen!$C$4,IF(T12="SRSL1","Auth: "&amp;SRSL_Eisen!$D$2&amp;" | Autor: "&amp;SRSL_Eisen!$D$3&amp;" | SW: "&amp;SRSL_Eisen!$D$4,IF(T12="SRSL2","Auth: "&amp;SRSL_Eisen!$E$2&amp;" | Autor: "&amp;SRSL_Eisen!$E$3&amp;" | SW: "&amp;SRSL_Eisen!$E$4,"Auth: "&amp;SRSL_Eisen!$F$2&amp;" | Autor: "&amp;SRSL_Eisen!$F$3&amp;" | SW: "&amp;SRSL_Eisen!$F$4))))</f>
        <v/>
      </c>
    </row>
    <row r="13" spans="1:28" s="40" customFormat="1" ht="51.75" customHeight="1" x14ac:dyDescent="0.15">
      <c r="A13" s="41"/>
      <c r="B13" s="41"/>
      <c r="C13" s="42"/>
      <c r="D13" s="43" t="str">
        <f>IFERROR(INDEX('Stride NL D.2'!$B:$B,MATCH(E13,'Stride NL D.2'!$C:$C,0)),"")</f>
        <v/>
      </c>
      <c r="E13" s="52"/>
      <c r="F13" s="44"/>
      <c r="G13" s="45" t="str">
        <f>IFERROR(INDEX('Dreiging D.1'!$A:$A,MATCH(H13,'Dreiging D.1'!$B:$B,0)),"")</f>
        <v/>
      </c>
      <c r="H13" s="42"/>
      <c r="I13" s="44"/>
      <c r="J13" s="46"/>
      <c r="K13" s="47">
        <f t="shared" si="7"/>
        <v>24</v>
      </c>
      <c r="L13" s="46"/>
      <c r="M13" s="47">
        <f t="shared" si="8"/>
        <v>1</v>
      </c>
      <c r="N13" s="46"/>
      <c r="O13" s="47">
        <f t="shared" si="9"/>
        <v>1</v>
      </c>
      <c r="P13" s="48"/>
      <c r="Q13" s="47">
        <f t="shared" si="10"/>
        <v>2</v>
      </c>
      <c r="R13" s="47" t="str">
        <f t="shared" si="11"/>
        <v/>
      </c>
      <c r="S13" s="49" t="str">
        <f t="shared" si="12"/>
        <v/>
      </c>
      <c r="T13" s="49" t="str">
        <f t="shared" si="13"/>
        <v/>
      </c>
      <c r="U13" s="49"/>
      <c r="V13" s="45"/>
      <c r="W13" s="45"/>
      <c r="X13" s="43"/>
      <c r="Y13" s="50" t="s">
        <v>153</v>
      </c>
      <c r="Z13" s="50"/>
      <c r="AA13" s="50"/>
      <c r="AB13" s="51" t="str">
        <f>IF(T13="","",IF(T13="SRSL0","Auth: "&amp;SRSL_Eisen!$C$2&amp;" | Autor: "&amp;SRSL_Eisen!$C$3&amp;" | SW: "&amp;SRSL_Eisen!$C$4,IF(T13="SRSL1","Auth: "&amp;SRSL_Eisen!$D$2&amp;" | Autor: "&amp;SRSL_Eisen!$D$3&amp;" | SW: "&amp;SRSL_Eisen!$D$4,IF(T13="SRSL2","Auth: "&amp;SRSL_Eisen!$E$2&amp;" | Autor: "&amp;SRSL_Eisen!$E$3&amp;" | SW: "&amp;SRSL_Eisen!$E$4,"Auth: "&amp;SRSL_Eisen!$F$2&amp;" | Autor: "&amp;SRSL_Eisen!$F$3&amp;" | SW: "&amp;SRSL_Eisen!$F$4))))</f>
        <v/>
      </c>
    </row>
    <row r="14" spans="1:28" s="40" customFormat="1" ht="51.75" customHeight="1" x14ac:dyDescent="0.15">
      <c r="A14" s="41"/>
      <c r="B14" s="41"/>
      <c r="C14" s="42"/>
      <c r="D14" s="43" t="str">
        <f>IFERROR(INDEX('Stride NL D.2'!$B:$B,MATCH(E14,'Stride NL D.2'!$C:$C,0)),"")</f>
        <v/>
      </c>
      <c r="E14" s="52"/>
      <c r="F14" s="44"/>
      <c r="G14" s="45" t="str">
        <f>IFERROR(INDEX('Dreiging D.1'!$A:$A,MATCH(H14,'Dreiging D.1'!$B:$B,0)),"")</f>
        <v/>
      </c>
      <c r="H14" s="42"/>
      <c r="I14" s="44"/>
      <c r="J14" s="46"/>
      <c r="K14" s="47">
        <f t="shared" si="7"/>
        <v>24</v>
      </c>
      <c r="L14" s="46"/>
      <c r="M14" s="47">
        <f t="shared" si="8"/>
        <v>1</v>
      </c>
      <c r="N14" s="46"/>
      <c r="O14" s="47">
        <f t="shared" si="9"/>
        <v>1</v>
      </c>
      <c r="P14" s="48"/>
      <c r="Q14" s="47">
        <f t="shared" si="10"/>
        <v>2</v>
      </c>
      <c r="R14" s="47" t="str">
        <f t="shared" si="11"/>
        <v/>
      </c>
      <c r="S14" s="49" t="str">
        <f t="shared" si="12"/>
        <v/>
      </c>
      <c r="T14" s="49" t="str">
        <f t="shared" si="13"/>
        <v/>
      </c>
      <c r="U14" s="49"/>
      <c r="V14" s="45"/>
      <c r="W14" s="45"/>
      <c r="X14" s="43"/>
      <c r="Y14" s="50" t="s">
        <v>153</v>
      </c>
      <c r="Z14" s="50"/>
      <c r="AA14" s="50"/>
      <c r="AB14" s="51" t="str">
        <f>IF(T14="","",IF(T14="SRSL0","Auth: "&amp;SRSL_Eisen!$C$2&amp;" | Autor: "&amp;SRSL_Eisen!$C$3&amp;" | SW: "&amp;SRSL_Eisen!$C$4,IF(T14="SRSL1","Auth: "&amp;SRSL_Eisen!$D$2&amp;" | Autor: "&amp;SRSL_Eisen!$D$3&amp;" | SW: "&amp;SRSL_Eisen!$D$4,IF(T14="SRSL2","Auth: "&amp;SRSL_Eisen!$E$2&amp;" | Autor: "&amp;SRSL_Eisen!$E$3&amp;" | SW: "&amp;SRSL_Eisen!$E$4,"Auth: "&amp;SRSL_Eisen!$F$2&amp;" | Autor: "&amp;SRSL_Eisen!$F$3&amp;" | SW: "&amp;SRSL_Eisen!$F$4))))</f>
        <v/>
      </c>
    </row>
    <row r="15" spans="1:28" s="40" customFormat="1" ht="51.75" customHeight="1" x14ac:dyDescent="0.15">
      <c r="A15" s="41"/>
      <c r="B15" s="41"/>
      <c r="C15" s="42"/>
      <c r="D15" s="43" t="str">
        <f>IFERROR(INDEX('Stride NL D.2'!$B:$B,MATCH(E15,'Stride NL D.2'!$C:$C,0)),"")</f>
        <v/>
      </c>
      <c r="E15" s="52"/>
      <c r="F15" s="44"/>
      <c r="G15" s="45" t="str">
        <f>IFERROR(INDEX('Dreiging D.1'!$A:$A,MATCH(H15,'Dreiging D.1'!$B:$B,0)),"")</f>
        <v/>
      </c>
      <c r="H15" s="42"/>
      <c r="I15" s="44"/>
      <c r="J15" s="46"/>
      <c r="K15" s="47">
        <f t="shared" si="7"/>
        <v>24</v>
      </c>
      <c r="L15" s="46"/>
      <c r="M15" s="47">
        <f t="shared" si="8"/>
        <v>1</v>
      </c>
      <c r="N15" s="46"/>
      <c r="O15" s="47">
        <f t="shared" si="9"/>
        <v>1</v>
      </c>
      <c r="P15" s="48"/>
      <c r="Q15" s="47">
        <f t="shared" si="10"/>
        <v>2</v>
      </c>
      <c r="R15" s="47" t="str">
        <f t="shared" si="11"/>
        <v/>
      </c>
      <c r="S15" s="49" t="str">
        <f t="shared" si="12"/>
        <v/>
      </c>
      <c r="T15" s="49" t="str">
        <f t="shared" si="13"/>
        <v/>
      </c>
      <c r="U15" s="49"/>
      <c r="V15" s="45"/>
      <c r="W15" s="45"/>
      <c r="X15" s="43"/>
      <c r="Y15" s="50" t="s">
        <v>153</v>
      </c>
      <c r="Z15" s="50"/>
      <c r="AA15" s="50"/>
      <c r="AB15" s="51" t="str">
        <f>IF(T15="","",IF(T15="SRSL0","Auth: "&amp;SRSL_Eisen!$C$2&amp;" | Autor: "&amp;SRSL_Eisen!$C$3&amp;" | SW: "&amp;SRSL_Eisen!$C$4,IF(T15="SRSL1","Auth: "&amp;SRSL_Eisen!$D$2&amp;" | Autor: "&amp;SRSL_Eisen!$D$3&amp;" | SW: "&amp;SRSL_Eisen!$D$4,IF(T15="SRSL2","Auth: "&amp;SRSL_Eisen!$E$2&amp;" | Autor: "&amp;SRSL_Eisen!$E$3&amp;" | SW: "&amp;SRSL_Eisen!$E$4,"Auth: "&amp;SRSL_Eisen!$F$2&amp;" | Autor: "&amp;SRSL_Eisen!$F$3&amp;" | SW: "&amp;SRSL_Eisen!$F$4))))</f>
        <v/>
      </c>
    </row>
    <row r="82" spans="1:2" ht="15" customHeight="1" x14ac:dyDescent="0.15"/>
    <row r="83" spans="1:2" ht="15" customHeight="1" x14ac:dyDescent="0.15">
      <c r="A83" s="17" t="s">
        <v>100</v>
      </c>
      <c r="B83" s="17" t="s">
        <v>100</v>
      </c>
    </row>
    <row r="84" spans="1:2" ht="15" customHeight="1" x14ac:dyDescent="0.15"/>
    <row r="85" spans="1:2" ht="15" customHeight="1" x14ac:dyDescent="0.15"/>
    <row r="86" spans="1:2" ht="15" customHeight="1" x14ac:dyDescent="0.15"/>
    <row r="87" spans="1:2" ht="15" customHeight="1" x14ac:dyDescent="0.15"/>
    <row r="88" spans="1:2" ht="15" customHeight="1" x14ac:dyDescent="0.15"/>
    <row r="89" spans="1:2" ht="15" customHeight="1" x14ac:dyDescent="0.15"/>
    <row r="90" spans="1:2" ht="15" customHeight="1" x14ac:dyDescent="0.15"/>
    <row r="91" spans="1:2" ht="15" customHeight="1" x14ac:dyDescent="0.15"/>
    <row r="92" spans="1:2" ht="15" customHeight="1" x14ac:dyDescent="0.15"/>
    <row r="93" spans="1:2" ht="15" customHeight="1" x14ac:dyDescent="0.15"/>
    <row r="94" spans="1:2" ht="15" customHeight="1" x14ac:dyDescent="0.15"/>
  </sheetData>
  <conditionalFormatting sqref="T6:T39">
    <cfRule type="containsText" dxfId="8" priority="2" operator="containsText" text="SRSL3">
      <formula>NOT(ISERROR(SEARCH("SRSL3",T6)))</formula>
    </cfRule>
    <cfRule type="containsText" dxfId="7" priority="3" operator="containsText" text="SRSL2">
      <formula>NOT(ISERROR(SEARCH("SRSL2",T6)))</formula>
    </cfRule>
    <cfRule type="containsText" dxfId="6" priority="4" operator="containsText" text="SRSL1">
      <formula>NOT(ISERROR(SEARCH("SRSL1",T6)))</formula>
    </cfRule>
    <cfRule type="containsText" dxfId="5" priority="5" operator="containsText" text="SRSL0">
      <formula>NOT(ISERROR(SEARCH("SRSL0",T6)))</formula>
    </cfRule>
  </conditionalFormatting>
  <conditionalFormatting sqref="Y6:Y15">
    <cfRule type="expression" dxfId="4" priority="6">
      <formula>AND(T6&lt;&gt;"",T6&lt;&gt;"SRSL0",Y6="")</formula>
    </cfRule>
  </conditionalFormatting>
  <dataValidations count="4">
    <dataValidation type="list" allowBlank="1" showInputMessage="1" showErrorMessage="1" promptTitle="Verificatiestatus" prompt="Kies implementatiestatus" sqref="Z6:Z15" xr:uid="{00000000-0002-0000-0200-000000000000}">
      <formula1>"Gepland,In ontwerp,Geimplementeerd,Geverifieerd,N.v.t."</formula1>
      <formula2>0</formula2>
    </dataValidation>
    <dataValidation type="list" allowBlank="1" showInputMessage="1" showErrorMessage="1" promptTitle="STRIDE-categorie" prompt="Kies de STRIDE-hoofdcategorie" sqref="C6:C15" xr:uid="{12C97509-AC56-A34C-A958-05BBDAD32F52}">
      <formula1>"S - Spoofing - Identiteitsvervalsing ,T - Tampering - Manipulatie,R - Repudiation - Ontkenning,I - Information Disclosure - Openbaarmaking van informatie,D - Denial of Service - Dienstweigering ,E - Elevation of Privilege - Verhoging van bevoegdheden"</formula1>
      <formula2>0</formula2>
    </dataValidation>
    <dataValidation type="list" allowBlank="1" showInputMessage="1" showErrorMessage="1" sqref="V6:W15" xr:uid="{BF533B81-F453-4F4C-9349-B1C67362908C}">
      <formula1>Maatregelen_D1_CCM</formula1>
    </dataValidation>
    <dataValidation type="list" allowBlank="1" sqref="E6:E15" xr:uid="{00000000-0002-0000-0200-000003000000}">
      <formula1>INDIRECT("NL"&amp;LEFT(C6,1))</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5">
        <x14:dataValidation type="list" allowBlank="1" showInputMessage="1" showErrorMessage="1" xr:uid="{69800FD8-AA79-0444-9E41-5993F985590B}">
          <x14:formula1>
            <xm:f>'Zone B.1 - B.4'!$A$1:$A$5</xm:f>
          </x14:formula1>
          <xm:sqref>J6:J15</xm:sqref>
        </x14:dataValidation>
        <x14:dataValidation type="list" allowBlank="1" showInputMessage="1" showErrorMessage="1" xr:uid="{814A1DD4-AEAB-4B48-8AB8-8D384FE3B571}">
          <x14:formula1>
            <xm:f>'Gelegenheid B.3 WoO'!$A$1:$A$4</xm:f>
          </x14:formula1>
          <xm:sqref>L6:L15</xm:sqref>
        </x14:dataValidation>
        <x14:dataValidation type="list" allowBlank="1" showInputMessage="1" showErrorMessage="1" xr:uid="{82CED411-7AFC-2946-97B2-AD5B61BF883D}">
          <x14:formula1>
            <xm:f>'Hacker B.2  AC'!$A$1:$A$4</xm:f>
          </x14:formula1>
          <xm:sqref>N6:N15</xm:sqref>
        </x14:dataValidation>
        <x14:dataValidation type="list" allowBlank="1" showInputMessage="1" showErrorMessage="1" xr:uid="{11D7FD36-027D-7444-98F5-4A2E6E30B852}">
          <x14:formula1>
            <xm:f>'Schade B.6'!$A$1:$A$2</xm:f>
          </x14:formula1>
          <xm:sqref>P6:P15</xm:sqref>
        </x14:dataValidation>
        <x14:dataValidation type="list" allowBlank="1" showInputMessage="1" showErrorMessage="1" xr:uid="{369D380C-B06D-3B44-BAC9-A424D97E18D6}">
          <x14:formula1>
            <xm:f>'Dreiging D.1'!$B:$B</xm:f>
          </x14:formula1>
          <xm:sqref>H6:H15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rgb="FF70AD47"/>
  </sheetPr>
  <dimension ref="A1:D35"/>
  <sheetViews>
    <sheetView zoomScale="150" zoomScaleNormal="150" workbookViewId="0">
      <selection activeCell="A37" sqref="A37"/>
    </sheetView>
  </sheetViews>
  <sheetFormatPr baseColWidth="10" defaultColWidth="8.6640625" defaultRowHeight="15" x14ac:dyDescent="0.2"/>
  <cols>
    <col min="1" max="3" width="28" customWidth="1"/>
    <col min="4" max="4" width="55" customWidth="1"/>
  </cols>
  <sheetData>
    <row r="1" spans="1:4" ht="36" customHeight="1" x14ac:dyDescent="0.2">
      <c r="A1" s="53" t="s">
        <v>164</v>
      </c>
      <c r="B1" s="53" t="s">
        <v>165</v>
      </c>
      <c r="C1" s="53" t="s">
        <v>166</v>
      </c>
      <c r="D1" s="53" t="s">
        <v>128</v>
      </c>
    </row>
    <row r="2" spans="1:4" ht="23.25" customHeight="1" x14ac:dyDescent="0.2">
      <c r="A2" s="54" t="s">
        <v>167</v>
      </c>
      <c r="B2" s="54" t="s">
        <v>168</v>
      </c>
      <c r="C2" s="55" t="s">
        <v>169</v>
      </c>
      <c r="D2" s="54" t="s">
        <v>170</v>
      </c>
    </row>
    <row r="3" spans="1:4" ht="23.25" customHeight="1" x14ac:dyDescent="0.2">
      <c r="A3" s="54" t="s">
        <v>171</v>
      </c>
      <c r="B3" s="54" t="s">
        <v>172</v>
      </c>
      <c r="C3" s="55" t="s">
        <v>173</v>
      </c>
      <c r="D3" s="54" t="s">
        <v>174</v>
      </c>
    </row>
    <row r="4" spans="1:4" ht="23.25" customHeight="1" x14ac:dyDescent="0.2">
      <c r="A4" s="54" t="s">
        <v>175</v>
      </c>
      <c r="B4" s="54" t="s">
        <v>176</v>
      </c>
      <c r="C4" s="55" t="s">
        <v>173</v>
      </c>
      <c r="D4" s="54" t="s">
        <v>177</v>
      </c>
    </row>
    <row r="5" spans="1:4" ht="15" customHeight="1" x14ac:dyDescent="0.2">
      <c r="A5" s="54" t="s">
        <v>178</v>
      </c>
      <c r="B5" s="54" t="s">
        <v>179</v>
      </c>
      <c r="C5" s="55" t="s">
        <v>173</v>
      </c>
      <c r="D5" s="54" t="s">
        <v>180</v>
      </c>
    </row>
    <row r="6" spans="1:4" ht="15" customHeight="1" x14ac:dyDescent="0.2">
      <c r="A6" s="54" t="s">
        <v>181</v>
      </c>
      <c r="B6" s="54" t="s">
        <v>182</v>
      </c>
      <c r="C6" s="55" t="s">
        <v>173</v>
      </c>
      <c r="D6" s="54" t="s">
        <v>183</v>
      </c>
    </row>
    <row r="7" spans="1:4" ht="15" customHeight="1" x14ac:dyDescent="0.2">
      <c r="A7" s="54" t="s">
        <v>184</v>
      </c>
      <c r="B7" s="54" t="s">
        <v>185</v>
      </c>
      <c r="C7" s="55" t="s">
        <v>173</v>
      </c>
      <c r="D7" s="54" t="s">
        <v>186</v>
      </c>
    </row>
    <row r="8" spans="1:4" ht="15" customHeight="1" x14ac:dyDescent="0.2">
      <c r="A8" s="54" t="s">
        <v>187</v>
      </c>
      <c r="B8" s="54" t="s">
        <v>188</v>
      </c>
      <c r="C8" s="55" t="s">
        <v>173</v>
      </c>
      <c r="D8" s="54" t="s">
        <v>189</v>
      </c>
    </row>
    <row r="9" spans="1:4" ht="15" customHeight="1" x14ac:dyDescent="0.2">
      <c r="A9" s="56" t="s">
        <v>190</v>
      </c>
      <c r="B9" s="54" t="s">
        <v>191</v>
      </c>
      <c r="C9" s="57" t="s">
        <v>192</v>
      </c>
      <c r="D9" s="54" t="s">
        <v>193</v>
      </c>
    </row>
    <row r="10" spans="1:4" ht="15" customHeight="1" x14ac:dyDescent="0.2">
      <c r="A10" s="54" t="s">
        <v>194</v>
      </c>
      <c r="B10" s="54" t="s">
        <v>195</v>
      </c>
      <c r="C10" s="57" t="s">
        <v>192</v>
      </c>
      <c r="D10" s="54" t="s">
        <v>196</v>
      </c>
    </row>
    <row r="11" spans="1:4" ht="15" customHeight="1" x14ac:dyDescent="0.2">
      <c r="A11" s="54" t="s">
        <v>197</v>
      </c>
      <c r="B11" s="54" t="s">
        <v>198</v>
      </c>
      <c r="C11" s="57" t="s">
        <v>192</v>
      </c>
      <c r="D11" s="54" t="s">
        <v>199</v>
      </c>
    </row>
    <row r="12" spans="1:4" ht="15" customHeight="1" x14ac:dyDescent="0.2">
      <c r="A12" s="54" t="s">
        <v>200</v>
      </c>
      <c r="B12" s="54" t="s">
        <v>201</v>
      </c>
      <c r="C12" s="57" t="s">
        <v>192</v>
      </c>
      <c r="D12" s="54" t="s">
        <v>202</v>
      </c>
    </row>
    <row r="13" spans="1:4" ht="15" customHeight="1" x14ac:dyDescent="0.2">
      <c r="A13" s="54" t="s">
        <v>203</v>
      </c>
      <c r="B13" s="54" t="s">
        <v>204</v>
      </c>
      <c r="C13" s="58" t="s">
        <v>192</v>
      </c>
      <c r="D13" s="54" t="s">
        <v>205</v>
      </c>
    </row>
    <row r="14" spans="1:4" ht="15" customHeight="1" x14ac:dyDescent="0.2">
      <c r="A14" s="54" t="s">
        <v>206</v>
      </c>
      <c r="B14" s="54" t="s">
        <v>207</v>
      </c>
      <c r="C14" s="55" t="s">
        <v>169</v>
      </c>
      <c r="D14" s="54" t="s">
        <v>208</v>
      </c>
    </row>
    <row r="15" spans="1:4" ht="15" customHeight="1" x14ac:dyDescent="0.2">
      <c r="A15" s="54" t="s">
        <v>209</v>
      </c>
      <c r="B15" s="54" t="s">
        <v>210</v>
      </c>
      <c r="C15" s="55" t="s">
        <v>173</v>
      </c>
      <c r="D15" s="54" t="s">
        <v>211</v>
      </c>
    </row>
    <row r="16" spans="1:4" ht="15" customHeight="1" x14ac:dyDescent="0.2">
      <c r="A16" s="54" t="s">
        <v>212</v>
      </c>
      <c r="B16" s="54" t="s">
        <v>213</v>
      </c>
      <c r="C16" s="57" t="s">
        <v>169</v>
      </c>
      <c r="D16" s="54" t="s">
        <v>214</v>
      </c>
    </row>
    <row r="17" spans="1:4" ht="15" customHeight="1" x14ac:dyDescent="0.2">
      <c r="A17" s="54" t="s">
        <v>215</v>
      </c>
      <c r="B17" s="54" t="s">
        <v>216</v>
      </c>
      <c r="C17" s="54" t="s">
        <v>192</v>
      </c>
      <c r="D17" s="54" t="s">
        <v>217</v>
      </c>
    </row>
    <row r="18" spans="1:4" ht="15" customHeight="1" x14ac:dyDescent="0.2">
      <c r="A18" s="54"/>
      <c r="B18" s="54"/>
      <c r="C18" s="54"/>
      <c r="D18" s="54"/>
    </row>
    <row r="19" spans="1:4" ht="15" customHeight="1" x14ac:dyDescent="0.2">
      <c r="A19" s="59" t="s">
        <v>218</v>
      </c>
      <c r="B19" s="54"/>
      <c r="C19" s="54"/>
      <c r="D19" s="54"/>
    </row>
    <row r="20" spans="1:4" ht="15" customHeight="1" x14ac:dyDescent="0.2">
      <c r="A20" s="59" t="s">
        <v>219</v>
      </c>
      <c r="B20" s="59" t="s">
        <v>220</v>
      </c>
      <c r="C20" s="59" t="s">
        <v>221</v>
      </c>
      <c r="D20" s="54"/>
    </row>
    <row r="21" spans="1:4" ht="15" customHeight="1" x14ac:dyDescent="0.2">
      <c r="A21" s="54" t="s">
        <v>222</v>
      </c>
      <c r="B21" s="60" t="s">
        <v>223</v>
      </c>
      <c r="C21" s="60" t="s">
        <v>223</v>
      </c>
      <c r="D21" s="54"/>
    </row>
    <row r="22" spans="1:4" ht="15" customHeight="1" x14ac:dyDescent="0.2">
      <c r="A22" s="54" t="s">
        <v>224</v>
      </c>
      <c r="B22" s="61" t="s">
        <v>225</v>
      </c>
      <c r="C22" s="61" t="s">
        <v>225</v>
      </c>
      <c r="D22" s="54"/>
    </row>
    <row r="23" spans="1:4" ht="15" customHeight="1" x14ac:dyDescent="0.2">
      <c r="A23" s="54" t="s">
        <v>226</v>
      </c>
      <c r="B23" s="61" t="s">
        <v>225</v>
      </c>
      <c r="C23" s="62" t="s">
        <v>227</v>
      </c>
      <c r="D23" s="54"/>
    </row>
    <row r="24" spans="1:4" ht="15" customHeight="1" x14ac:dyDescent="0.2">
      <c r="A24" s="54" t="s">
        <v>228</v>
      </c>
      <c r="B24" s="62" t="s">
        <v>227</v>
      </c>
      <c r="C24" s="63" t="s">
        <v>229</v>
      </c>
      <c r="D24" s="54"/>
    </row>
    <row r="25" spans="1:4" ht="15" customHeight="1" x14ac:dyDescent="0.2">
      <c r="A25" s="54" t="s">
        <v>230</v>
      </c>
      <c r="B25" s="63" t="s">
        <v>229</v>
      </c>
      <c r="C25" s="63" t="s">
        <v>229</v>
      </c>
      <c r="D25" s="54"/>
    </row>
    <row r="26" spans="1:4" ht="15" customHeight="1" x14ac:dyDescent="0.2">
      <c r="A26" s="54"/>
      <c r="B26" s="54"/>
      <c r="C26" s="54"/>
      <c r="D26" s="54"/>
    </row>
    <row r="27" spans="1:4" ht="15" customHeight="1" x14ac:dyDescent="0.2">
      <c r="A27" t="s">
        <v>231</v>
      </c>
      <c r="B27" s="54"/>
      <c r="C27" s="54"/>
      <c r="D27" s="54"/>
    </row>
    <row r="28" spans="1:4" ht="15" customHeight="1" x14ac:dyDescent="0.2">
      <c r="A28" s="55" t="s">
        <v>232</v>
      </c>
      <c r="B28" s="54" t="s">
        <v>233</v>
      </c>
      <c r="C28" s="54"/>
      <c r="D28" s="54"/>
    </row>
    <row r="29" spans="1:4" ht="15" customHeight="1" x14ac:dyDescent="0.2">
      <c r="A29" s="64" t="s">
        <v>234</v>
      </c>
      <c r="B29" s="54" t="s">
        <v>235</v>
      </c>
      <c r="C29" s="54"/>
      <c r="D29" s="54"/>
    </row>
    <row r="30" spans="1:4" ht="15" customHeight="1" x14ac:dyDescent="0.2">
      <c r="A30" s="58" t="s">
        <v>236</v>
      </c>
      <c r="B30" s="54" t="s">
        <v>237</v>
      </c>
      <c r="C30" s="54"/>
      <c r="D30" s="54"/>
    </row>
    <row r="31" spans="1:4" ht="15" customHeight="1" x14ac:dyDescent="0.2">
      <c r="A31" s="65" t="s">
        <v>238</v>
      </c>
      <c r="B31" s="54" t="s">
        <v>239</v>
      </c>
      <c r="C31" s="54"/>
      <c r="D31" s="54"/>
    </row>
    <row r="32" spans="1:4" ht="15" customHeight="1" x14ac:dyDescent="0.2">
      <c r="A32" s="55" t="s">
        <v>240</v>
      </c>
      <c r="B32" s="54" t="s">
        <v>241</v>
      </c>
      <c r="C32" s="54"/>
      <c r="D32" s="54"/>
    </row>
    <row r="33" spans="1:4" ht="15" customHeight="1" x14ac:dyDescent="0.2">
      <c r="A33" s="66" t="s">
        <v>242</v>
      </c>
      <c r="B33" s="54" t="s">
        <v>243</v>
      </c>
      <c r="C33" s="54"/>
      <c r="D33" s="54"/>
    </row>
    <row r="34" spans="1:4" ht="15" customHeight="1" x14ac:dyDescent="0.2">
      <c r="A34" s="67" t="s">
        <v>244</v>
      </c>
      <c r="B34" s="54" t="s">
        <v>245</v>
      </c>
      <c r="C34" s="54"/>
      <c r="D34" s="54"/>
    </row>
    <row r="35" spans="1:4" ht="15" customHeight="1" x14ac:dyDescent="0.2">
      <c r="A35" s="54" t="s">
        <v>246</v>
      </c>
      <c r="B35" s="54" t="s">
        <v>247</v>
      </c>
      <c r="C35" s="54"/>
      <c r="D35" s="54"/>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rgb="FF70AD47"/>
  </sheetPr>
  <dimension ref="A1:J42"/>
  <sheetViews>
    <sheetView topLeftCell="A19" zoomScale="163" zoomScaleNormal="163" workbookViewId="0">
      <selection activeCell="D4" sqref="D4:J8"/>
    </sheetView>
  </sheetViews>
  <sheetFormatPr baseColWidth="10" defaultColWidth="8.6640625" defaultRowHeight="15" x14ac:dyDescent="0.2"/>
  <cols>
    <col min="1" max="1" width="28" customWidth="1"/>
    <col min="2" max="2" width="8" customWidth="1"/>
    <col min="3" max="3" width="30" customWidth="1"/>
    <col min="4" max="4" width="26" customWidth="1"/>
    <col min="5" max="5" width="14" customWidth="1"/>
    <col min="6" max="6" width="22" customWidth="1"/>
    <col min="7" max="7" width="17.33203125" customWidth="1"/>
    <col min="8" max="8" width="18.33203125" customWidth="1"/>
    <col min="9" max="9" width="16.83203125" customWidth="1"/>
    <col min="10" max="10" width="19.33203125" customWidth="1"/>
  </cols>
  <sheetData>
    <row r="1" spans="1:10" ht="36" customHeight="1" x14ac:dyDescent="0.2">
      <c r="A1" s="172" t="s">
        <v>248</v>
      </c>
      <c r="B1" s="172"/>
      <c r="C1" s="172"/>
      <c r="D1" s="172"/>
      <c r="E1" s="172"/>
      <c r="F1" s="172"/>
      <c r="G1" s="172"/>
      <c r="H1" s="172"/>
      <c r="I1" s="172"/>
      <c r="J1" s="172"/>
    </row>
    <row r="3" spans="1:10" ht="15" customHeight="1" x14ac:dyDescent="0.2">
      <c r="A3" s="68" t="s">
        <v>249</v>
      </c>
      <c r="B3" s="69"/>
      <c r="D3" s="173" t="s">
        <v>250</v>
      </c>
      <c r="E3" s="173"/>
      <c r="F3" s="173"/>
      <c r="G3" s="173"/>
      <c r="H3" s="173"/>
      <c r="I3" s="173"/>
      <c r="J3" s="173"/>
    </row>
    <row r="4" spans="1:10" ht="15" customHeight="1" x14ac:dyDescent="0.2">
      <c r="A4" s="54" t="s">
        <v>251</v>
      </c>
      <c r="B4" s="70">
        <f>COUNTA(Cyberrisicobeoordeling!B6:B7)</f>
        <v>0</v>
      </c>
      <c r="D4" s="174" t="str">
        <f>IF(COUNTIFS(Cyberrisicobeoordeling!T6:T7,"&lt;&gt;",Cyberrisicobeoordeling!T6:T7,"&lt;&gt;SRSL0",Cyberrisicobeoordeling!Y6:Y7,"")&gt;0,"ACTIE VEREIST: "&amp;COUNTIFS(Cyberrisicobeoordeling!T6:T7,"&lt;&gt;",Cyberrisicobeoordeling!T6:T7,"&lt;&gt;SRSL0",Cyberrisicobeoordeling!Y6:Y7,"")&amp;" dreigingen met SRSL&gt;=1 missen nog een aanvullende maatregel (kolom S).",IF(COUNTIFS(Cyberrisicobeoordeling!T6:T7,"&lt;&gt;",Cyberrisicobeoordeling!Z6:Z7,"Geimplementeerd")=COUNTIF(Cyberrisicobeoordeling!T6:T7,"&lt;&gt;"),"Volledig: alle dreigingen beoordeeld en maatregelen geimplementeerd.","In uitvoering: "&amp;COUNTIF(Cyberrisicobeoordeling!T6:T7,"&lt;&gt;")&amp;" dreigingen beoordeeld."))</f>
        <v>In uitvoering: 2 dreigingen beoordeeld.</v>
      </c>
      <c r="E4" s="174"/>
      <c r="F4" s="174"/>
      <c r="G4" s="174"/>
      <c r="H4" s="174"/>
      <c r="I4" s="174"/>
      <c r="J4" s="174"/>
    </row>
    <row r="5" spans="1:10" ht="15" customHeight="1" x14ac:dyDescent="0.2">
      <c r="A5" s="54" t="s">
        <v>252</v>
      </c>
      <c r="B5" s="70">
        <f>COUNTIF(Cyberrisicobeoordeling!T6:T7,"&lt;&gt;")</f>
        <v>2</v>
      </c>
      <c r="D5" s="174"/>
      <c r="E5" s="174"/>
      <c r="F5" s="174"/>
      <c r="G5" s="174"/>
      <c r="H5" s="174"/>
      <c r="I5" s="174"/>
      <c r="J5" s="174"/>
    </row>
    <row r="6" spans="1:10" ht="15" customHeight="1" x14ac:dyDescent="0.2">
      <c r="A6" s="54" t="s">
        <v>253</v>
      </c>
      <c r="B6" s="71">
        <f>COUNTIFS(Cyberrisicobeoordeling!T6:T7,"&lt;&gt;",Cyberrisicobeoordeling!T6:T7,"&lt;&gt;SRSL0",Cyberrisicobeoordeling!Y6:Y7,"")</f>
        <v>0</v>
      </c>
      <c r="D6" s="174"/>
      <c r="E6" s="174"/>
      <c r="F6" s="174"/>
      <c r="G6" s="174"/>
      <c r="H6" s="174"/>
      <c r="I6" s="174"/>
      <c r="J6" s="174"/>
    </row>
    <row r="7" spans="1:10" ht="15" customHeight="1" x14ac:dyDescent="0.2">
      <c r="A7" s="54" t="s">
        <v>254</v>
      </c>
      <c r="B7" s="70">
        <f>COUNTIFS(Cyberrisicobeoordeling!T6:T7,"&lt;&gt;",Cyberrisicobeoordeling!Z6:Z7,"")</f>
        <v>2</v>
      </c>
      <c r="D7" s="174"/>
      <c r="E7" s="174"/>
      <c r="F7" s="174"/>
      <c r="G7" s="174"/>
      <c r="H7" s="174"/>
      <c r="I7" s="174"/>
      <c r="J7" s="174"/>
    </row>
    <row r="8" spans="1:10" ht="15" customHeight="1" x14ac:dyDescent="0.2">
      <c r="D8" s="174"/>
      <c r="E8" s="174"/>
      <c r="F8" s="174"/>
      <c r="G8" s="174"/>
      <c r="H8" s="174"/>
      <c r="I8" s="174"/>
      <c r="J8" s="174"/>
    </row>
    <row r="9" spans="1:10" ht="15" customHeight="1" x14ac:dyDescent="0.2">
      <c r="A9" s="72" t="s">
        <v>255</v>
      </c>
      <c r="B9" s="69"/>
    </row>
    <row r="10" spans="1:10" ht="15" customHeight="1" x14ac:dyDescent="0.2">
      <c r="A10" s="54" t="s">
        <v>256</v>
      </c>
      <c r="B10" s="73">
        <f>COUNTIF(Cyberrisicobeoordeling!T6:T7,"SRSL0")</f>
        <v>0</v>
      </c>
    </row>
    <row r="11" spans="1:10" ht="15" customHeight="1" x14ac:dyDescent="0.2">
      <c r="A11" s="54" t="s">
        <v>257</v>
      </c>
      <c r="B11" s="74">
        <f>COUNTIF(Cyberrisicobeoordeling!T6:T7,"SRSL1")</f>
        <v>0</v>
      </c>
    </row>
    <row r="12" spans="1:10" ht="15" customHeight="1" x14ac:dyDescent="0.2">
      <c r="A12" s="54" t="s">
        <v>258</v>
      </c>
      <c r="B12" s="75">
        <f>COUNTIF(Cyberrisicobeoordeling!T6:T7,"SRSL2")</f>
        <v>0</v>
      </c>
    </row>
    <row r="13" spans="1:10" ht="15" customHeight="1" x14ac:dyDescent="0.2">
      <c r="A13" s="54" t="s">
        <v>259</v>
      </c>
      <c r="B13" s="76">
        <f>COUNTIF(Cyberrisicobeoordeling!T6:T7,"SRSL3")</f>
        <v>0</v>
      </c>
    </row>
    <row r="16" spans="1:10" ht="15" customHeight="1" x14ac:dyDescent="0.2">
      <c r="A16" s="175" t="s">
        <v>260</v>
      </c>
      <c r="B16" s="175"/>
      <c r="C16" s="175"/>
      <c r="D16" s="175"/>
      <c r="E16" s="175"/>
      <c r="F16" s="175"/>
    </row>
    <row r="17" spans="1:6" ht="15" customHeight="1" x14ac:dyDescent="0.2">
      <c r="A17" s="53" t="s">
        <v>261</v>
      </c>
      <c r="B17" s="53" t="s">
        <v>139</v>
      </c>
      <c r="C17" s="53" t="s">
        <v>262</v>
      </c>
      <c r="D17" s="53" t="s">
        <v>263</v>
      </c>
      <c r="E17" s="53" t="s">
        <v>264</v>
      </c>
      <c r="F17" s="53" t="s">
        <v>265</v>
      </c>
    </row>
    <row r="18" spans="1:6" ht="64.5" customHeight="1" x14ac:dyDescent="0.2">
      <c r="A18" s="54">
        <f>Cyberrisicobeoordeling!B6</f>
        <v>0</v>
      </c>
      <c r="B18" s="54" t="str">
        <f>Cyberrisicobeoordeling!T6</f>
        <v/>
      </c>
      <c r="C18" s="54">
        <f>Cyberrisicobeoordeling!V6</f>
        <v>0</v>
      </c>
      <c r="D18" s="54" t="str">
        <f>Cyberrisicobeoordeling!Y6</f>
        <v>Afschermen HMI</v>
      </c>
      <c r="E18" s="54">
        <f>Cyberrisicobeoordeling!Z6</f>
        <v>0</v>
      </c>
      <c r="F18" s="54">
        <f>Cyberrisicobeoordeling!AA6</f>
        <v>0</v>
      </c>
    </row>
    <row r="19" spans="1:6" ht="64.5" customHeight="1" x14ac:dyDescent="0.2">
      <c r="A19" s="54">
        <f>Cyberrisicobeoordeling!B7</f>
        <v>0</v>
      </c>
      <c r="B19" s="54" t="str">
        <f>Cyberrisicobeoordeling!T7</f>
        <v/>
      </c>
      <c r="C19" s="54">
        <f>Cyberrisicobeoordeling!V7</f>
        <v>0</v>
      </c>
      <c r="D19" s="54" t="str">
        <f>Cyberrisicobeoordeling!Y7</f>
        <v>Afschermen HMI</v>
      </c>
      <c r="E19" s="54">
        <f>Cyberrisicobeoordeling!Z7</f>
        <v>0</v>
      </c>
      <c r="F19" s="54">
        <f>Cyberrisicobeoordeling!AA7</f>
        <v>0</v>
      </c>
    </row>
    <row r="20" spans="1:6" ht="78" customHeight="1" x14ac:dyDescent="0.2">
      <c r="A20" s="54" t="e">
        <f>Cyberrisicobeoordeling!#REF!</f>
        <v>#REF!</v>
      </c>
      <c r="B20" s="54" t="e">
        <f>Cyberrisicobeoordeling!#REF!</f>
        <v>#REF!</v>
      </c>
      <c r="C20" s="54" t="e">
        <f>Cyberrisicobeoordeling!#REF!</f>
        <v>#REF!</v>
      </c>
      <c r="D20" s="54" t="e">
        <f>Cyberrisicobeoordeling!#REF!</f>
        <v>#REF!</v>
      </c>
      <c r="E20" s="54" t="e">
        <f>Cyberrisicobeoordeling!#REF!</f>
        <v>#REF!</v>
      </c>
      <c r="F20" s="54" t="e">
        <f>Cyberrisicobeoordeling!#REF!</f>
        <v>#REF!</v>
      </c>
    </row>
    <row r="21" spans="1:6" ht="78" customHeight="1" x14ac:dyDescent="0.2">
      <c r="A21" s="54" t="e">
        <f>Cyberrisicobeoordeling!#REF!</f>
        <v>#REF!</v>
      </c>
      <c r="B21" s="54" t="e">
        <f>Cyberrisicobeoordeling!#REF!</f>
        <v>#REF!</v>
      </c>
      <c r="C21" s="54" t="e">
        <f>Cyberrisicobeoordeling!#REF!</f>
        <v>#REF!</v>
      </c>
      <c r="D21" s="54" t="e">
        <f>Cyberrisicobeoordeling!#REF!</f>
        <v>#REF!</v>
      </c>
      <c r="E21" s="54" t="e">
        <f>Cyberrisicobeoordeling!#REF!</f>
        <v>#REF!</v>
      </c>
      <c r="F21" s="54" t="e">
        <f>Cyberrisicobeoordeling!#REF!</f>
        <v>#REF!</v>
      </c>
    </row>
    <row r="22" spans="1:6" ht="64.5" customHeight="1" x14ac:dyDescent="0.2">
      <c r="A22" s="54" t="e">
        <f>Cyberrisicobeoordeling!#REF!</f>
        <v>#REF!</v>
      </c>
      <c r="B22" s="54" t="e">
        <f>Cyberrisicobeoordeling!#REF!</f>
        <v>#REF!</v>
      </c>
      <c r="C22" s="54" t="e">
        <f>Cyberrisicobeoordeling!#REF!</f>
        <v>#REF!</v>
      </c>
      <c r="D22" s="54" t="e">
        <f>Cyberrisicobeoordeling!#REF!</f>
        <v>#REF!</v>
      </c>
      <c r="E22" s="54" t="e">
        <f>Cyberrisicobeoordeling!#REF!</f>
        <v>#REF!</v>
      </c>
      <c r="F22" s="54" t="e">
        <f>Cyberrisicobeoordeling!#REF!</f>
        <v>#REF!</v>
      </c>
    </row>
    <row r="23" spans="1:6" ht="64.5" customHeight="1" x14ac:dyDescent="0.2">
      <c r="A23" s="54" t="e">
        <f>Cyberrisicobeoordeling!#REF!</f>
        <v>#REF!</v>
      </c>
      <c r="B23" s="54" t="e">
        <f>Cyberrisicobeoordeling!#REF!</f>
        <v>#REF!</v>
      </c>
      <c r="C23" s="54" t="e">
        <f>Cyberrisicobeoordeling!#REF!</f>
        <v>#REF!</v>
      </c>
      <c r="D23" s="54" t="e">
        <f>Cyberrisicobeoordeling!#REF!</f>
        <v>#REF!</v>
      </c>
      <c r="E23" s="54" t="e">
        <f>Cyberrisicobeoordeling!#REF!</f>
        <v>#REF!</v>
      </c>
      <c r="F23" s="54" t="e">
        <f>Cyberrisicobeoordeling!#REF!</f>
        <v>#REF!</v>
      </c>
    </row>
    <row r="24" spans="1:6" ht="51.75" customHeight="1" x14ac:dyDescent="0.2">
      <c r="A24" s="54" t="e">
        <f>Cyberrisicobeoordeling!#REF!</f>
        <v>#REF!</v>
      </c>
      <c r="B24" s="54" t="e">
        <f>Cyberrisicobeoordeling!#REF!</f>
        <v>#REF!</v>
      </c>
      <c r="C24" s="54" t="e">
        <f>Cyberrisicobeoordeling!#REF!</f>
        <v>#REF!</v>
      </c>
      <c r="D24" s="54" t="e">
        <f>Cyberrisicobeoordeling!#REF!</f>
        <v>#REF!</v>
      </c>
      <c r="E24" s="54" t="e">
        <f>Cyberrisicobeoordeling!#REF!</f>
        <v>#REF!</v>
      </c>
      <c r="F24" s="54" t="e">
        <f>Cyberrisicobeoordeling!#REF!</f>
        <v>#REF!</v>
      </c>
    </row>
    <row r="25" spans="1:6" ht="64.5" customHeight="1" x14ac:dyDescent="0.2">
      <c r="A25" s="54" t="e">
        <f>Cyberrisicobeoordeling!#REF!</f>
        <v>#REF!</v>
      </c>
      <c r="B25" s="54" t="e">
        <f>Cyberrisicobeoordeling!#REF!</f>
        <v>#REF!</v>
      </c>
      <c r="C25" s="54" t="e">
        <f>Cyberrisicobeoordeling!#REF!</f>
        <v>#REF!</v>
      </c>
      <c r="D25" s="54" t="e">
        <f>Cyberrisicobeoordeling!#REF!</f>
        <v>#REF!</v>
      </c>
      <c r="E25" s="54" t="e">
        <f>Cyberrisicobeoordeling!#REF!</f>
        <v>#REF!</v>
      </c>
      <c r="F25" s="54" t="e">
        <f>Cyberrisicobeoordeling!#REF!</f>
        <v>#REF!</v>
      </c>
    </row>
    <row r="26" spans="1:6" ht="64.5" customHeight="1" x14ac:dyDescent="0.2">
      <c r="A26" s="54" t="e">
        <f>Cyberrisicobeoordeling!#REF!</f>
        <v>#REF!</v>
      </c>
      <c r="B26" s="54" t="e">
        <f>Cyberrisicobeoordeling!#REF!</f>
        <v>#REF!</v>
      </c>
      <c r="C26" s="54" t="e">
        <f>Cyberrisicobeoordeling!#REF!</f>
        <v>#REF!</v>
      </c>
      <c r="D26" s="54" t="e">
        <f>Cyberrisicobeoordeling!#REF!</f>
        <v>#REF!</v>
      </c>
      <c r="E26" s="54" t="e">
        <f>Cyberrisicobeoordeling!#REF!</f>
        <v>#REF!</v>
      </c>
      <c r="F26" s="54" t="e">
        <f>Cyberrisicobeoordeling!#REF!</f>
        <v>#REF!</v>
      </c>
    </row>
    <row r="27" spans="1:6" ht="64.5" customHeight="1" x14ac:dyDescent="0.2">
      <c r="A27" s="54" t="e">
        <f>Cyberrisicobeoordeling!#REF!</f>
        <v>#REF!</v>
      </c>
      <c r="B27" s="54" t="e">
        <f>Cyberrisicobeoordeling!#REF!</f>
        <v>#REF!</v>
      </c>
      <c r="C27" s="54" t="e">
        <f>Cyberrisicobeoordeling!#REF!</f>
        <v>#REF!</v>
      </c>
      <c r="D27" s="54" t="e">
        <f>Cyberrisicobeoordeling!#REF!</f>
        <v>#REF!</v>
      </c>
      <c r="E27" s="54" t="e">
        <f>Cyberrisicobeoordeling!#REF!</f>
        <v>#REF!</v>
      </c>
      <c r="F27" s="54" t="e">
        <f>Cyberrisicobeoordeling!#REF!</f>
        <v>#REF!</v>
      </c>
    </row>
    <row r="28" spans="1:6" ht="64.5" customHeight="1" x14ac:dyDescent="0.2">
      <c r="A28" s="54" t="e">
        <f>Cyberrisicobeoordeling!#REF!</f>
        <v>#REF!</v>
      </c>
      <c r="B28" s="54" t="e">
        <f>Cyberrisicobeoordeling!#REF!</f>
        <v>#REF!</v>
      </c>
      <c r="C28" s="54" t="e">
        <f>Cyberrisicobeoordeling!#REF!</f>
        <v>#REF!</v>
      </c>
      <c r="D28" s="54" t="e">
        <f>Cyberrisicobeoordeling!#REF!</f>
        <v>#REF!</v>
      </c>
      <c r="E28" s="54" t="e">
        <f>Cyberrisicobeoordeling!#REF!</f>
        <v>#REF!</v>
      </c>
      <c r="F28" s="54" t="e">
        <f>Cyberrisicobeoordeling!#REF!</f>
        <v>#REF!</v>
      </c>
    </row>
    <row r="29" spans="1:6" ht="64.5" customHeight="1" x14ac:dyDescent="0.2">
      <c r="A29" s="54" t="e">
        <f>Cyberrisicobeoordeling!#REF!</f>
        <v>#REF!</v>
      </c>
      <c r="B29" s="54" t="e">
        <f>Cyberrisicobeoordeling!#REF!</f>
        <v>#REF!</v>
      </c>
      <c r="C29" s="54" t="e">
        <f>Cyberrisicobeoordeling!#REF!</f>
        <v>#REF!</v>
      </c>
      <c r="D29" s="54" t="e">
        <f>Cyberrisicobeoordeling!#REF!</f>
        <v>#REF!</v>
      </c>
      <c r="E29" s="54" t="e">
        <f>Cyberrisicobeoordeling!#REF!</f>
        <v>#REF!</v>
      </c>
      <c r="F29" s="54" t="e">
        <f>Cyberrisicobeoordeling!#REF!</f>
        <v>#REF!</v>
      </c>
    </row>
    <row r="30" spans="1:6" ht="15" customHeight="1" x14ac:dyDescent="0.2">
      <c r="A30" s="54" t="e">
        <f>Cyberrisicobeoordeling!#REF!</f>
        <v>#REF!</v>
      </c>
      <c r="B30" s="54" t="e">
        <f>Cyberrisicobeoordeling!#REF!</f>
        <v>#REF!</v>
      </c>
      <c r="C30" s="54" t="e">
        <f>Cyberrisicobeoordeling!#REF!</f>
        <v>#REF!</v>
      </c>
      <c r="D30" s="54" t="e">
        <f>Cyberrisicobeoordeling!#REF!</f>
        <v>#REF!</v>
      </c>
      <c r="E30" s="54" t="e">
        <f>Cyberrisicobeoordeling!#REF!</f>
        <v>#REF!</v>
      </c>
      <c r="F30" s="54" t="e">
        <f>Cyberrisicobeoordeling!#REF!</f>
        <v>#REF!</v>
      </c>
    </row>
    <row r="31" spans="1:6" ht="15" customHeight="1" x14ac:dyDescent="0.2">
      <c r="A31" s="54">
        <f>Cyberrisicobeoordeling!B8</f>
        <v>0</v>
      </c>
      <c r="B31" s="54" t="str">
        <f>Cyberrisicobeoordeling!T8</f>
        <v/>
      </c>
      <c r="C31" s="54">
        <f>Cyberrisicobeoordeling!V8</f>
        <v>0</v>
      </c>
      <c r="D31" s="54" t="str">
        <f>Cyberrisicobeoordeling!Y8</f>
        <v>Afschermen HMI</v>
      </c>
      <c r="E31" s="54">
        <f>Cyberrisicobeoordeling!Z8</f>
        <v>0</v>
      </c>
      <c r="F31" s="54">
        <f>Cyberrisicobeoordeling!AA8</f>
        <v>0</v>
      </c>
    </row>
    <row r="32" spans="1:6" ht="15" customHeight="1" x14ac:dyDescent="0.2">
      <c r="A32" s="54">
        <f>Cyberrisicobeoordeling!B9</f>
        <v>0</v>
      </c>
      <c r="B32" s="54" t="str">
        <f>Cyberrisicobeoordeling!T9</f>
        <v/>
      </c>
      <c r="C32" s="54">
        <f>Cyberrisicobeoordeling!V9</f>
        <v>0</v>
      </c>
      <c r="D32" s="54" t="str">
        <f>Cyberrisicobeoordeling!Y9</f>
        <v>Afschermen HMI</v>
      </c>
      <c r="E32" s="54">
        <f>Cyberrisicobeoordeling!Z9</f>
        <v>0</v>
      </c>
      <c r="F32" s="54">
        <f>Cyberrisicobeoordeling!AA9</f>
        <v>0</v>
      </c>
    </row>
    <row r="33" spans="1:6" ht="15" customHeight="1" x14ac:dyDescent="0.2">
      <c r="A33" s="54">
        <f>Cyberrisicobeoordeling!B10</f>
        <v>0</v>
      </c>
      <c r="B33" s="54" t="str">
        <f>Cyberrisicobeoordeling!T10</f>
        <v/>
      </c>
      <c r="C33" s="54">
        <f>Cyberrisicobeoordeling!V10</f>
        <v>0</v>
      </c>
      <c r="D33" s="54" t="str">
        <f>Cyberrisicobeoordeling!Y10</f>
        <v>Afschermen HMI</v>
      </c>
      <c r="E33" s="54">
        <f>Cyberrisicobeoordeling!Z10</f>
        <v>0</v>
      </c>
      <c r="F33" s="54">
        <f>Cyberrisicobeoordeling!AA10</f>
        <v>0</v>
      </c>
    </row>
    <row r="34" spans="1:6" ht="15" customHeight="1" x14ac:dyDescent="0.2">
      <c r="A34" s="54">
        <f>Cyberrisicobeoordeling!B11</f>
        <v>0</v>
      </c>
      <c r="B34" s="54" t="str">
        <f>Cyberrisicobeoordeling!T11</f>
        <v/>
      </c>
      <c r="C34" s="54">
        <f>Cyberrisicobeoordeling!V11</f>
        <v>0</v>
      </c>
      <c r="D34" s="54" t="str">
        <f>Cyberrisicobeoordeling!Y11</f>
        <v>Afschermen HMI</v>
      </c>
      <c r="E34" s="54">
        <f>Cyberrisicobeoordeling!Z11</f>
        <v>0</v>
      </c>
      <c r="F34" s="54">
        <f>Cyberrisicobeoordeling!AA11</f>
        <v>0</v>
      </c>
    </row>
    <row r="35" spans="1:6" ht="15" customHeight="1" x14ac:dyDescent="0.2">
      <c r="A35" s="54">
        <f>Cyberrisicobeoordeling!B12</f>
        <v>0</v>
      </c>
      <c r="B35" s="54" t="str">
        <f>Cyberrisicobeoordeling!T12</f>
        <v/>
      </c>
      <c r="C35" s="54">
        <f>Cyberrisicobeoordeling!V12</f>
        <v>0</v>
      </c>
      <c r="D35" s="54" t="str">
        <f>Cyberrisicobeoordeling!Y12</f>
        <v>Afschermen HMI</v>
      </c>
      <c r="E35" s="54">
        <f>Cyberrisicobeoordeling!Z12</f>
        <v>0</v>
      </c>
      <c r="F35" s="54">
        <f>Cyberrisicobeoordeling!AA12</f>
        <v>0</v>
      </c>
    </row>
    <row r="36" spans="1:6" ht="15" customHeight="1" x14ac:dyDescent="0.2">
      <c r="A36" s="54">
        <f>Cyberrisicobeoordeling!B13</f>
        <v>0</v>
      </c>
      <c r="B36" s="54" t="str">
        <f>Cyberrisicobeoordeling!T13</f>
        <v/>
      </c>
      <c r="C36" s="54">
        <f>Cyberrisicobeoordeling!V13</f>
        <v>0</v>
      </c>
      <c r="D36" s="54" t="str">
        <f>Cyberrisicobeoordeling!Y13</f>
        <v>Afschermen HMI</v>
      </c>
      <c r="E36" s="54">
        <f>Cyberrisicobeoordeling!Z13</f>
        <v>0</v>
      </c>
      <c r="F36" s="54">
        <f>Cyberrisicobeoordeling!AA13</f>
        <v>0</v>
      </c>
    </row>
    <row r="37" spans="1:6" ht="15" customHeight="1" x14ac:dyDescent="0.2">
      <c r="A37" s="54">
        <f>Cyberrisicobeoordeling!B14</f>
        <v>0</v>
      </c>
      <c r="B37" s="54" t="str">
        <f>Cyberrisicobeoordeling!T14</f>
        <v/>
      </c>
      <c r="C37" s="54">
        <f>Cyberrisicobeoordeling!V14</f>
        <v>0</v>
      </c>
      <c r="D37" s="54" t="str">
        <f>Cyberrisicobeoordeling!Y14</f>
        <v>Afschermen HMI</v>
      </c>
      <c r="E37" s="54">
        <f>Cyberrisicobeoordeling!Z14</f>
        <v>0</v>
      </c>
      <c r="F37" s="54">
        <f>Cyberrisicobeoordeling!AA14</f>
        <v>0</v>
      </c>
    </row>
    <row r="38" spans="1:6" ht="15" customHeight="1" x14ac:dyDescent="0.2">
      <c r="A38" s="54">
        <f>Cyberrisicobeoordeling!B15</f>
        <v>0</v>
      </c>
      <c r="B38" s="54" t="str">
        <f>Cyberrisicobeoordeling!T15</f>
        <v/>
      </c>
      <c r="C38" s="54">
        <f>Cyberrisicobeoordeling!V15</f>
        <v>0</v>
      </c>
      <c r="D38" s="54" t="str">
        <f>Cyberrisicobeoordeling!Y15</f>
        <v>Afschermen HMI</v>
      </c>
      <c r="E38" s="54">
        <f>Cyberrisicobeoordeling!Z15</f>
        <v>0</v>
      </c>
      <c r="F38" s="54">
        <f>Cyberrisicobeoordeling!AA15</f>
        <v>0</v>
      </c>
    </row>
    <row r="39" spans="1:6" ht="15" customHeight="1" x14ac:dyDescent="0.2">
      <c r="A39" s="54">
        <f>Cyberrisicobeoordeling!B16</f>
        <v>0</v>
      </c>
      <c r="B39" s="54">
        <f>Cyberrisicobeoordeling!T16</f>
        <v>0</v>
      </c>
      <c r="C39" s="54">
        <f>Cyberrisicobeoordeling!V16</f>
        <v>0</v>
      </c>
      <c r="D39" s="54">
        <f>Cyberrisicobeoordeling!Y16</f>
        <v>0</v>
      </c>
      <c r="E39" s="54">
        <f>Cyberrisicobeoordeling!Z16</f>
        <v>0</v>
      </c>
      <c r="F39" s="54">
        <f>Cyberrisicobeoordeling!AA16</f>
        <v>0</v>
      </c>
    </row>
    <row r="40" spans="1:6" ht="15" customHeight="1" x14ac:dyDescent="0.2">
      <c r="A40" s="54">
        <f>Cyberrisicobeoordeling!B17</f>
        <v>0</v>
      </c>
      <c r="B40" s="54">
        <f>Cyberrisicobeoordeling!T17</f>
        <v>0</v>
      </c>
      <c r="C40" s="54">
        <f>Cyberrisicobeoordeling!V17</f>
        <v>0</v>
      </c>
      <c r="D40" s="54">
        <f>Cyberrisicobeoordeling!Y17</f>
        <v>0</v>
      </c>
      <c r="E40" s="54">
        <f>Cyberrisicobeoordeling!Z17</f>
        <v>0</v>
      </c>
      <c r="F40" s="54">
        <f>Cyberrisicobeoordeling!AA17</f>
        <v>0</v>
      </c>
    </row>
    <row r="41" spans="1:6" ht="15" customHeight="1" x14ac:dyDescent="0.2">
      <c r="A41" s="54">
        <f>Cyberrisicobeoordeling!B18</f>
        <v>0</v>
      </c>
      <c r="B41" s="54">
        <f>Cyberrisicobeoordeling!T18</f>
        <v>0</v>
      </c>
      <c r="C41" s="54">
        <f>Cyberrisicobeoordeling!V18</f>
        <v>0</v>
      </c>
      <c r="D41" s="54">
        <f>Cyberrisicobeoordeling!Y18</f>
        <v>0</v>
      </c>
      <c r="E41" s="54">
        <f>Cyberrisicobeoordeling!Z18</f>
        <v>0</v>
      </c>
      <c r="F41" s="54">
        <f>Cyberrisicobeoordeling!AA18</f>
        <v>0</v>
      </c>
    </row>
    <row r="42" spans="1:6" ht="15" customHeight="1" x14ac:dyDescent="0.2">
      <c r="A42" s="54">
        <f>Cyberrisicobeoordeling!B19</f>
        <v>0</v>
      </c>
      <c r="B42" s="54">
        <f>Cyberrisicobeoordeling!T19</f>
        <v>0</v>
      </c>
      <c r="C42" s="54">
        <f>Cyberrisicobeoordeling!V19</f>
        <v>0</v>
      </c>
      <c r="D42" s="54">
        <f>Cyberrisicobeoordeling!Y19</f>
        <v>0</v>
      </c>
      <c r="E42" s="54">
        <f>Cyberrisicobeoordeling!Z19</f>
        <v>0</v>
      </c>
      <c r="F42" s="54">
        <f>Cyberrisicobeoordeling!AA19</f>
        <v>0</v>
      </c>
    </row>
  </sheetData>
  <mergeCells count="4">
    <mergeCell ref="A1:J1"/>
    <mergeCell ref="D3:J3"/>
    <mergeCell ref="D4:J8"/>
    <mergeCell ref="A16:F16"/>
  </mergeCells>
  <conditionalFormatting sqref="B18:B42">
    <cfRule type="containsText" dxfId="3" priority="2" operator="containsText" text="SRSL3">
      <formula>NOT(ISERROR(SEARCH("SRSL3",B18)))</formula>
    </cfRule>
    <cfRule type="containsText" dxfId="2" priority="3" operator="containsText" text="SRSL2">
      <formula>NOT(ISERROR(SEARCH("SRSL2",B18)))</formula>
    </cfRule>
    <cfRule type="containsText" dxfId="1" priority="4" operator="containsText" text="SRSL1">
      <formula>NOT(ISERROR(SEARCH("SRSL1",B18)))</formula>
    </cfRule>
    <cfRule type="containsText" dxfId="0" priority="5" operator="containsText" text="SRSL0">
      <formula>NOT(ISERROR(SEARCH("SRSL0",B18)))</formula>
    </cfRule>
  </conditionalFormatting>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rgb="FF2E5266"/>
  </sheetPr>
  <dimension ref="A1:H93"/>
  <sheetViews>
    <sheetView showGridLines="0" zoomScale="150" zoomScaleNormal="100" workbookViewId="0">
      <pane ySplit="1" topLeftCell="A2" activePane="bottomLeft" state="frozen"/>
      <selection pane="bottomLeft" activeCell="A93" sqref="A93:H93"/>
    </sheetView>
  </sheetViews>
  <sheetFormatPr baseColWidth="10" defaultColWidth="8.6640625" defaultRowHeight="15" x14ac:dyDescent="0.2"/>
  <cols>
    <col min="1" max="1" width="24" customWidth="1"/>
    <col min="2" max="2" width="11" customWidth="1"/>
    <col min="3" max="7" width="14" customWidth="1"/>
    <col min="8" max="8" width="12" customWidth="1"/>
  </cols>
  <sheetData>
    <row r="1" spans="1:8" ht="31.5" customHeight="1" x14ac:dyDescent="0.2">
      <c r="A1" s="202" t="s">
        <v>266</v>
      </c>
      <c r="B1" s="202"/>
      <c r="C1" s="202"/>
      <c r="D1" s="202"/>
      <c r="E1" s="202"/>
      <c r="F1" s="202"/>
      <c r="G1" s="202"/>
      <c r="H1" s="202"/>
    </row>
    <row r="2" spans="1:8" ht="18" customHeight="1" x14ac:dyDescent="0.2">
      <c r="A2" s="203" t="s">
        <v>267</v>
      </c>
      <c r="B2" s="203"/>
      <c r="C2" s="203"/>
      <c r="D2" s="203"/>
      <c r="E2" s="203"/>
      <c r="F2" s="203"/>
      <c r="G2" s="203"/>
      <c r="H2" s="203"/>
    </row>
    <row r="3" spans="1:8" ht="7.5" customHeight="1" x14ac:dyDescent="0.2"/>
    <row r="4" spans="1:8" ht="24" customHeight="1" x14ac:dyDescent="0.2">
      <c r="A4" s="183" t="s">
        <v>268</v>
      </c>
      <c r="B4" s="183"/>
      <c r="C4" s="183"/>
      <c r="D4" s="183"/>
      <c r="E4" s="183"/>
      <c r="F4" s="183"/>
      <c r="G4" s="183"/>
      <c r="H4" s="183"/>
    </row>
    <row r="5" spans="1:8" ht="19.5" customHeight="1" x14ac:dyDescent="0.2">
      <c r="A5" s="184" t="s">
        <v>269</v>
      </c>
      <c r="B5" s="184"/>
      <c r="C5" s="184"/>
      <c r="D5" s="184"/>
      <c r="E5" s="184"/>
      <c r="F5" s="184"/>
      <c r="G5" s="184"/>
      <c r="H5" s="184"/>
    </row>
    <row r="6" spans="1:8" ht="19.5" customHeight="1" x14ac:dyDescent="0.2">
      <c r="A6" s="77" t="s">
        <v>270</v>
      </c>
      <c r="B6" s="77" t="s">
        <v>271</v>
      </c>
      <c r="C6" s="185" t="s">
        <v>272</v>
      </c>
      <c r="D6" s="185"/>
      <c r="E6" s="185"/>
      <c r="F6" s="185"/>
      <c r="G6" s="185"/>
      <c r="H6" s="185"/>
    </row>
    <row r="7" spans="1:8" ht="18" customHeight="1" x14ac:dyDescent="0.2">
      <c r="A7" s="78" t="s">
        <v>270</v>
      </c>
      <c r="B7" s="79" t="s">
        <v>273</v>
      </c>
      <c r="C7" s="196" t="s">
        <v>274</v>
      </c>
      <c r="D7" s="196"/>
      <c r="E7" s="196"/>
      <c r="F7" s="196"/>
      <c r="G7" s="196"/>
      <c r="H7" s="196"/>
    </row>
    <row r="8" spans="1:8" ht="13.5" customHeight="1" x14ac:dyDescent="0.2">
      <c r="A8" s="78"/>
      <c r="B8" s="80" t="s">
        <v>275</v>
      </c>
      <c r="C8" s="201" t="s">
        <v>276</v>
      </c>
      <c r="D8" s="201"/>
      <c r="E8" s="201"/>
      <c r="F8" s="201"/>
      <c r="G8" s="201"/>
      <c r="H8" s="201"/>
    </row>
    <row r="9" spans="1:8" ht="24" customHeight="1" x14ac:dyDescent="0.2">
      <c r="A9" s="78"/>
      <c r="B9" s="80" t="s">
        <v>277</v>
      </c>
      <c r="C9" s="201" t="s">
        <v>278</v>
      </c>
      <c r="D9" s="201"/>
      <c r="E9" s="201"/>
      <c r="F9" s="201"/>
      <c r="G9" s="201"/>
      <c r="H9" s="201"/>
    </row>
    <row r="10" spans="1:8" ht="13.5" customHeight="1" x14ac:dyDescent="0.2">
      <c r="A10" s="78"/>
      <c r="B10" s="80" t="s">
        <v>279</v>
      </c>
      <c r="C10" s="201" t="s">
        <v>147</v>
      </c>
      <c r="D10" s="201"/>
      <c r="E10" s="201"/>
      <c r="F10" s="201"/>
      <c r="G10" s="201"/>
      <c r="H10" s="201"/>
    </row>
    <row r="11" spans="1:8" ht="18" customHeight="1" x14ac:dyDescent="0.2">
      <c r="A11" s="81" t="s">
        <v>280</v>
      </c>
      <c r="B11" s="82" t="s">
        <v>281</v>
      </c>
      <c r="C11" s="196" t="s">
        <v>282</v>
      </c>
      <c r="D11" s="196"/>
      <c r="E11" s="196"/>
      <c r="F11" s="196"/>
      <c r="G11" s="196"/>
      <c r="H11" s="196"/>
    </row>
    <row r="12" spans="1:8" ht="13.5" customHeight="1" x14ac:dyDescent="0.2">
      <c r="A12" s="81"/>
      <c r="B12" s="83" t="s">
        <v>283</v>
      </c>
      <c r="C12" s="200" t="s">
        <v>284</v>
      </c>
      <c r="D12" s="200"/>
      <c r="E12" s="200"/>
      <c r="F12" s="200"/>
      <c r="G12" s="200"/>
      <c r="H12" s="200"/>
    </row>
    <row r="13" spans="1:8" ht="13.5" customHeight="1" x14ac:dyDescent="0.2">
      <c r="A13" s="81"/>
      <c r="B13" s="83" t="s">
        <v>285</v>
      </c>
      <c r="C13" s="200" t="s">
        <v>154</v>
      </c>
      <c r="D13" s="200"/>
      <c r="E13" s="200"/>
      <c r="F13" s="200"/>
      <c r="G13" s="200"/>
      <c r="H13" s="200"/>
    </row>
    <row r="14" spans="1:8" ht="13.5" customHeight="1" x14ac:dyDescent="0.2">
      <c r="A14" s="81"/>
      <c r="B14" s="83" t="s">
        <v>286</v>
      </c>
      <c r="C14" s="200" t="s">
        <v>287</v>
      </c>
      <c r="D14" s="200"/>
      <c r="E14" s="200"/>
      <c r="F14" s="200"/>
      <c r="G14" s="200"/>
      <c r="H14" s="200"/>
    </row>
    <row r="15" spans="1:8" ht="18" customHeight="1" x14ac:dyDescent="0.2">
      <c r="A15" s="84" t="s">
        <v>288</v>
      </c>
      <c r="B15" s="85" t="s">
        <v>289</v>
      </c>
      <c r="C15" s="196" t="s">
        <v>290</v>
      </c>
      <c r="D15" s="196"/>
      <c r="E15" s="196"/>
      <c r="F15" s="196"/>
      <c r="G15" s="196"/>
      <c r="H15" s="196"/>
    </row>
    <row r="16" spans="1:8" ht="24" customHeight="1" x14ac:dyDescent="0.2">
      <c r="A16" s="84"/>
      <c r="B16" s="86" t="s">
        <v>291</v>
      </c>
      <c r="C16" s="198" t="s">
        <v>292</v>
      </c>
      <c r="D16" s="198"/>
      <c r="E16" s="198"/>
      <c r="F16" s="198"/>
      <c r="G16" s="198"/>
      <c r="H16" s="198"/>
    </row>
    <row r="17" spans="1:8" ht="13.5" customHeight="1" x14ac:dyDescent="0.2">
      <c r="A17" s="84"/>
      <c r="B17" s="86" t="s">
        <v>293</v>
      </c>
      <c r="C17" s="198" t="s">
        <v>294</v>
      </c>
      <c r="D17" s="198"/>
      <c r="E17" s="198"/>
      <c r="F17" s="198"/>
      <c r="G17" s="198"/>
      <c r="H17" s="198"/>
    </row>
    <row r="18" spans="1:8" ht="24" customHeight="1" x14ac:dyDescent="0.2">
      <c r="A18" s="84"/>
      <c r="B18" s="86" t="s">
        <v>295</v>
      </c>
      <c r="C18" s="198" t="s">
        <v>296</v>
      </c>
      <c r="D18" s="198"/>
      <c r="E18" s="198"/>
      <c r="F18" s="198"/>
      <c r="G18" s="198"/>
      <c r="H18" s="198"/>
    </row>
    <row r="19" spans="1:8" ht="18" customHeight="1" x14ac:dyDescent="0.2">
      <c r="A19" s="87" t="s">
        <v>297</v>
      </c>
      <c r="B19" s="88" t="s">
        <v>298</v>
      </c>
      <c r="C19" s="196" t="s">
        <v>299</v>
      </c>
      <c r="D19" s="196"/>
      <c r="E19" s="196"/>
      <c r="F19" s="196"/>
      <c r="G19" s="196"/>
      <c r="H19" s="196"/>
    </row>
    <row r="20" spans="1:8" ht="13.5" customHeight="1" x14ac:dyDescent="0.2">
      <c r="A20" s="87"/>
      <c r="B20" s="89" t="s">
        <v>300</v>
      </c>
      <c r="C20" s="199" t="s">
        <v>301</v>
      </c>
      <c r="D20" s="199"/>
      <c r="E20" s="199"/>
      <c r="F20" s="199"/>
      <c r="G20" s="199"/>
      <c r="H20" s="199"/>
    </row>
    <row r="21" spans="1:8" ht="13.5" customHeight="1" x14ac:dyDescent="0.2">
      <c r="A21" s="87"/>
      <c r="B21" s="89" t="s">
        <v>302</v>
      </c>
      <c r="C21" s="199" t="s">
        <v>303</v>
      </c>
      <c r="D21" s="199"/>
      <c r="E21" s="199"/>
      <c r="F21" s="199"/>
      <c r="G21" s="199"/>
      <c r="H21" s="199"/>
    </row>
    <row r="22" spans="1:8" ht="18" customHeight="1" x14ac:dyDescent="0.2">
      <c r="A22" s="90" t="s">
        <v>304</v>
      </c>
      <c r="B22" s="91" t="s">
        <v>305</v>
      </c>
      <c r="C22" s="196" t="s">
        <v>306</v>
      </c>
      <c r="D22" s="196"/>
      <c r="E22" s="196"/>
      <c r="F22" s="196"/>
      <c r="G22" s="196"/>
      <c r="H22" s="196"/>
    </row>
    <row r="23" spans="1:8" ht="24" customHeight="1" x14ac:dyDescent="0.2">
      <c r="A23" s="90"/>
      <c r="B23" s="92" t="s">
        <v>307</v>
      </c>
      <c r="C23" s="197" t="s">
        <v>308</v>
      </c>
      <c r="D23" s="197"/>
      <c r="E23" s="197"/>
      <c r="F23" s="197"/>
      <c r="G23" s="197"/>
      <c r="H23" s="197"/>
    </row>
    <row r="24" spans="1:8" ht="13.5" customHeight="1" x14ac:dyDescent="0.2">
      <c r="A24" s="90"/>
      <c r="B24" s="92" t="s">
        <v>309</v>
      </c>
      <c r="C24" s="197" t="s">
        <v>310</v>
      </c>
      <c r="D24" s="197"/>
      <c r="E24" s="197"/>
      <c r="F24" s="197"/>
      <c r="G24" s="197"/>
      <c r="H24" s="197"/>
    </row>
    <row r="25" spans="1:8" ht="13.5" customHeight="1" x14ac:dyDescent="0.2">
      <c r="A25" s="90"/>
      <c r="B25" s="92" t="s">
        <v>311</v>
      </c>
      <c r="C25" s="197" t="s">
        <v>312</v>
      </c>
      <c r="D25" s="197"/>
      <c r="E25" s="197"/>
      <c r="F25" s="197"/>
      <c r="G25" s="197"/>
      <c r="H25" s="197"/>
    </row>
    <row r="26" spans="1:8" ht="18" customHeight="1" x14ac:dyDescent="0.2">
      <c r="A26" s="93" t="s">
        <v>313</v>
      </c>
      <c r="B26" s="94" t="s">
        <v>314</v>
      </c>
      <c r="C26" s="196" t="s">
        <v>315</v>
      </c>
      <c r="D26" s="196"/>
      <c r="E26" s="196"/>
      <c r="F26" s="196"/>
      <c r="G26" s="196"/>
      <c r="H26" s="196"/>
    </row>
    <row r="27" spans="1:8" ht="24" customHeight="1" x14ac:dyDescent="0.2">
      <c r="A27" s="93"/>
      <c r="B27" s="95" t="s">
        <v>316</v>
      </c>
      <c r="C27" s="195" t="s">
        <v>317</v>
      </c>
      <c r="D27" s="195"/>
      <c r="E27" s="195"/>
      <c r="F27" s="195"/>
      <c r="G27" s="195"/>
      <c r="H27" s="195"/>
    </row>
    <row r="28" spans="1:8" ht="12" customHeight="1" x14ac:dyDescent="0.2"/>
    <row r="29" spans="1:8" ht="24" customHeight="1" x14ac:dyDescent="0.2">
      <c r="A29" s="183" t="s">
        <v>318</v>
      </c>
      <c r="B29" s="183"/>
      <c r="C29" s="183"/>
      <c r="D29" s="183"/>
      <c r="E29" s="183"/>
      <c r="F29" s="183"/>
      <c r="G29" s="183"/>
      <c r="H29" s="183"/>
    </row>
    <row r="30" spans="1:8" ht="30" customHeight="1" x14ac:dyDescent="0.2">
      <c r="A30" s="184" t="s">
        <v>319</v>
      </c>
      <c r="B30" s="184"/>
      <c r="C30" s="184"/>
      <c r="D30" s="184"/>
      <c r="E30" s="184"/>
      <c r="F30" s="184"/>
      <c r="G30" s="184"/>
      <c r="H30" s="184"/>
    </row>
    <row r="31" spans="1:8" ht="19.5" customHeight="1" x14ac:dyDescent="0.2">
      <c r="A31" s="77" t="s">
        <v>126</v>
      </c>
      <c r="B31" s="185" t="s">
        <v>320</v>
      </c>
      <c r="C31" s="185"/>
      <c r="D31" s="185"/>
      <c r="E31" s="185"/>
      <c r="F31" s="185"/>
      <c r="G31" s="185"/>
      <c r="H31" s="185"/>
    </row>
    <row r="32" spans="1:8" ht="13.5" customHeight="1" x14ac:dyDescent="0.2">
      <c r="A32" s="96" t="s">
        <v>321</v>
      </c>
      <c r="B32" s="193" t="s">
        <v>322</v>
      </c>
      <c r="C32" s="193"/>
      <c r="D32" s="193"/>
      <c r="E32" s="193"/>
      <c r="F32" s="193"/>
      <c r="G32" s="193"/>
      <c r="H32" s="193"/>
    </row>
    <row r="33" spans="1:8" ht="13.5" customHeight="1" x14ac:dyDescent="0.2">
      <c r="A33" s="97" t="s">
        <v>323</v>
      </c>
      <c r="B33" s="194" t="s">
        <v>324</v>
      </c>
      <c r="C33" s="194"/>
      <c r="D33" s="194"/>
      <c r="E33" s="194"/>
      <c r="F33" s="194"/>
      <c r="G33" s="194"/>
      <c r="H33" s="194"/>
    </row>
    <row r="34" spans="1:8" ht="13.5" customHeight="1" x14ac:dyDescent="0.2">
      <c r="A34" s="96" t="s">
        <v>325</v>
      </c>
      <c r="B34" s="193" t="s">
        <v>326</v>
      </c>
      <c r="C34" s="193"/>
      <c r="D34" s="193"/>
      <c r="E34" s="193"/>
      <c r="F34" s="193"/>
      <c r="G34" s="193"/>
      <c r="H34" s="193"/>
    </row>
    <row r="35" spans="1:8" ht="13.5" customHeight="1" x14ac:dyDescent="0.2">
      <c r="A35" s="97" t="s">
        <v>327</v>
      </c>
      <c r="B35" s="194" t="s">
        <v>328</v>
      </c>
      <c r="C35" s="194"/>
      <c r="D35" s="194"/>
      <c r="E35" s="194"/>
      <c r="F35" s="194"/>
      <c r="G35" s="194"/>
      <c r="H35" s="194"/>
    </row>
    <row r="36" spans="1:8" ht="24" customHeight="1" x14ac:dyDescent="0.2">
      <c r="A36" s="96" t="s">
        <v>329</v>
      </c>
      <c r="B36" s="193" t="s">
        <v>155</v>
      </c>
      <c r="C36" s="193"/>
      <c r="D36" s="193"/>
      <c r="E36" s="193"/>
      <c r="F36" s="193"/>
      <c r="G36" s="193"/>
      <c r="H36" s="193"/>
    </row>
    <row r="37" spans="1:8" ht="24" customHeight="1" x14ac:dyDescent="0.2">
      <c r="A37" s="97" t="s">
        <v>330</v>
      </c>
      <c r="B37" s="194" t="s">
        <v>331</v>
      </c>
      <c r="C37" s="194"/>
      <c r="D37" s="194"/>
      <c r="E37" s="194"/>
      <c r="F37" s="194"/>
      <c r="G37" s="194"/>
      <c r="H37" s="194"/>
    </row>
    <row r="38" spans="1:8" ht="13.5" customHeight="1" x14ac:dyDescent="0.2">
      <c r="A38" s="96" t="s">
        <v>332</v>
      </c>
      <c r="B38" s="193" t="s">
        <v>159</v>
      </c>
      <c r="C38" s="193"/>
      <c r="D38" s="193"/>
      <c r="E38" s="193"/>
      <c r="F38" s="193"/>
      <c r="G38" s="193"/>
      <c r="H38" s="193"/>
    </row>
    <row r="39" spans="1:8" ht="13.5" customHeight="1" x14ac:dyDescent="0.2">
      <c r="A39" s="97" t="s">
        <v>333</v>
      </c>
      <c r="B39" s="194" t="s">
        <v>162</v>
      </c>
      <c r="C39" s="194"/>
      <c r="D39" s="194"/>
      <c r="E39" s="194"/>
      <c r="F39" s="194"/>
      <c r="G39" s="194"/>
      <c r="H39" s="194"/>
    </row>
    <row r="40" spans="1:8" ht="13.5" customHeight="1" x14ac:dyDescent="0.2">
      <c r="A40" s="96" t="s">
        <v>334</v>
      </c>
      <c r="B40" s="193" t="s">
        <v>335</v>
      </c>
      <c r="C40" s="193"/>
      <c r="D40" s="193"/>
      <c r="E40" s="193"/>
      <c r="F40" s="193"/>
      <c r="G40" s="193"/>
      <c r="H40" s="193"/>
    </row>
    <row r="41" spans="1:8" ht="13.5" customHeight="1" x14ac:dyDescent="0.2">
      <c r="A41" s="97" t="s">
        <v>336</v>
      </c>
      <c r="B41" s="194" t="s">
        <v>337</v>
      </c>
      <c r="C41" s="194"/>
      <c r="D41" s="194"/>
      <c r="E41" s="194"/>
      <c r="F41" s="194"/>
      <c r="G41" s="194"/>
      <c r="H41" s="194"/>
    </row>
    <row r="42" spans="1:8" ht="13.5" customHeight="1" x14ac:dyDescent="0.2">
      <c r="A42" s="96" t="s">
        <v>338</v>
      </c>
      <c r="B42" s="193" t="s">
        <v>339</v>
      </c>
      <c r="C42" s="193"/>
      <c r="D42" s="193"/>
      <c r="E42" s="193"/>
      <c r="F42" s="193"/>
      <c r="G42" s="193"/>
      <c r="H42" s="193"/>
    </row>
    <row r="43" spans="1:8" ht="13.5" customHeight="1" x14ac:dyDescent="0.2">
      <c r="A43" s="97" t="s">
        <v>340</v>
      </c>
      <c r="B43" s="194" t="s">
        <v>148</v>
      </c>
      <c r="C43" s="194"/>
      <c r="D43" s="194"/>
      <c r="E43" s="194"/>
      <c r="F43" s="194"/>
      <c r="G43" s="194"/>
      <c r="H43" s="194"/>
    </row>
    <row r="44" spans="1:8" ht="13.5" customHeight="1" x14ac:dyDescent="0.2">
      <c r="A44" s="96" t="s">
        <v>341</v>
      </c>
      <c r="B44" s="193" t="s">
        <v>342</v>
      </c>
      <c r="C44" s="193"/>
      <c r="D44" s="193"/>
      <c r="E44" s="193"/>
      <c r="F44" s="193"/>
      <c r="G44" s="193"/>
      <c r="H44" s="193"/>
    </row>
    <row r="45" spans="1:8" ht="13.5" customHeight="1" x14ac:dyDescent="0.2">
      <c r="A45" s="97" t="s">
        <v>343</v>
      </c>
      <c r="B45" s="194" t="s">
        <v>344</v>
      </c>
      <c r="C45" s="194"/>
      <c r="D45" s="194"/>
      <c r="E45" s="194"/>
      <c r="F45" s="194"/>
      <c r="G45" s="194"/>
      <c r="H45" s="194"/>
    </row>
    <row r="46" spans="1:8" ht="13.5" customHeight="1" x14ac:dyDescent="0.2">
      <c r="A46" s="96" t="s">
        <v>345</v>
      </c>
      <c r="B46" s="193" t="s">
        <v>346</v>
      </c>
      <c r="C46" s="193"/>
      <c r="D46" s="193"/>
      <c r="E46" s="193"/>
      <c r="F46" s="193"/>
      <c r="G46" s="193"/>
      <c r="H46" s="193"/>
    </row>
    <row r="47" spans="1:8" ht="13.5" customHeight="1" x14ac:dyDescent="0.2">
      <c r="A47" s="97" t="s">
        <v>347</v>
      </c>
      <c r="B47" s="194" t="s">
        <v>348</v>
      </c>
      <c r="C47" s="194"/>
      <c r="D47" s="194"/>
      <c r="E47" s="194"/>
      <c r="F47" s="194"/>
      <c r="G47" s="194"/>
      <c r="H47" s="194"/>
    </row>
    <row r="48" spans="1:8" ht="13.5" customHeight="1" x14ac:dyDescent="0.2">
      <c r="A48" s="96" t="s">
        <v>349</v>
      </c>
      <c r="B48" s="193" t="s">
        <v>350</v>
      </c>
      <c r="C48" s="193"/>
      <c r="D48" s="193"/>
      <c r="E48" s="193"/>
      <c r="F48" s="193"/>
      <c r="G48" s="193"/>
      <c r="H48" s="193"/>
    </row>
    <row r="49" spans="1:8" ht="13.5" customHeight="1" x14ac:dyDescent="0.2">
      <c r="A49" s="97" t="s">
        <v>351</v>
      </c>
      <c r="B49" s="194" t="s">
        <v>352</v>
      </c>
      <c r="C49" s="194"/>
      <c r="D49" s="194"/>
      <c r="E49" s="194"/>
      <c r="F49" s="194"/>
      <c r="G49" s="194"/>
      <c r="H49" s="194"/>
    </row>
    <row r="50" spans="1:8" ht="12" customHeight="1" x14ac:dyDescent="0.2"/>
    <row r="51" spans="1:8" ht="24" customHeight="1" x14ac:dyDescent="0.2">
      <c r="A51" s="183" t="s">
        <v>353</v>
      </c>
      <c r="B51" s="183"/>
      <c r="C51" s="183"/>
      <c r="D51" s="183"/>
      <c r="E51" s="183"/>
      <c r="F51" s="183"/>
      <c r="G51" s="183"/>
      <c r="H51" s="183"/>
    </row>
    <row r="52" spans="1:8" ht="21.75" customHeight="1" x14ac:dyDescent="0.2">
      <c r="A52" s="77" t="s">
        <v>354</v>
      </c>
      <c r="B52" s="77" t="s">
        <v>355</v>
      </c>
    </row>
    <row r="53" spans="1:8" ht="15.75" customHeight="1" x14ac:dyDescent="0.2">
      <c r="A53" s="98" t="s">
        <v>356</v>
      </c>
      <c r="B53" s="99" t="s">
        <v>357</v>
      </c>
    </row>
    <row r="54" spans="1:8" ht="15.75" customHeight="1" x14ac:dyDescent="0.2">
      <c r="A54" s="98" t="s">
        <v>358</v>
      </c>
      <c r="B54" s="99" t="s">
        <v>46</v>
      </c>
    </row>
    <row r="55" spans="1:8" ht="15.75" customHeight="1" x14ac:dyDescent="0.2">
      <c r="A55" s="98" t="s">
        <v>359</v>
      </c>
      <c r="B55" s="99" t="s">
        <v>55</v>
      </c>
    </row>
    <row r="56" spans="1:8" ht="15.75" customHeight="1" x14ac:dyDescent="0.2">
      <c r="A56" s="98" t="s">
        <v>360</v>
      </c>
      <c r="B56" s="99" t="s">
        <v>361</v>
      </c>
    </row>
    <row r="57" spans="1:8" ht="15.75" customHeight="1" x14ac:dyDescent="0.2">
      <c r="A57" s="98" t="s">
        <v>362</v>
      </c>
      <c r="B57" s="99" t="s">
        <v>363</v>
      </c>
    </row>
    <row r="58" spans="1:8" ht="9.75" customHeight="1" x14ac:dyDescent="0.2"/>
    <row r="59" spans="1:8" ht="24" customHeight="1" x14ac:dyDescent="0.2">
      <c r="A59" s="183" t="s">
        <v>364</v>
      </c>
      <c r="B59" s="183"/>
      <c r="C59" s="183"/>
      <c r="D59" s="183"/>
      <c r="E59" s="183"/>
      <c r="F59" s="183"/>
      <c r="G59" s="183"/>
      <c r="H59" s="183"/>
    </row>
    <row r="60" spans="1:8" ht="21.75" customHeight="1" x14ac:dyDescent="0.2">
      <c r="A60" s="77" t="s">
        <v>365</v>
      </c>
      <c r="B60" s="185" t="s">
        <v>366</v>
      </c>
      <c r="C60" s="185"/>
      <c r="D60" s="185"/>
      <c r="E60" s="185"/>
      <c r="F60" s="185"/>
      <c r="G60" s="185"/>
    </row>
    <row r="61" spans="1:8" ht="24" customHeight="1" x14ac:dyDescent="0.2">
      <c r="A61" s="100" t="s">
        <v>367</v>
      </c>
      <c r="B61" s="193" t="s">
        <v>368</v>
      </c>
      <c r="C61" s="193"/>
      <c r="D61" s="193"/>
      <c r="E61" s="193"/>
      <c r="F61" s="193"/>
      <c r="G61" s="193"/>
      <c r="H61" s="101" t="s">
        <v>369</v>
      </c>
    </row>
    <row r="62" spans="1:8" ht="24" customHeight="1" x14ac:dyDescent="0.2">
      <c r="A62" s="102" t="s">
        <v>157</v>
      </c>
      <c r="B62" s="194" t="s">
        <v>370</v>
      </c>
      <c r="C62" s="194"/>
      <c r="D62" s="194"/>
      <c r="E62" s="194"/>
      <c r="F62" s="194"/>
      <c r="G62" s="194"/>
      <c r="H62" s="101" t="s">
        <v>371</v>
      </c>
    </row>
    <row r="63" spans="1:8" ht="24" customHeight="1" x14ac:dyDescent="0.2">
      <c r="A63" s="100" t="s">
        <v>372</v>
      </c>
      <c r="B63" s="193" t="s">
        <v>373</v>
      </c>
      <c r="C63" s="193"/>
      <c r="D63" s="193"/>
      <c r="E63" s="193"/>
      <c r="F63" s="193"/>
      <c r="G63" s="193"/>
      <c r="H63" s="101" t="s">
        <v>374</v>
      </c>
    </row>
    <row r="64" spans="1:8" ht="21.75" customHeight="1" x14ac:dyDescent="0.2">
      <c r="A64" s="102" t="s">
        <v>375</v>
      </c>
      <c r="B64" s="194" t="s">
        <v>376</v>
      </c>
      <c r="C64" s="194"/>
      <c r="D64" s="194"/>
      <c r="E64" s="194"/>
      <c r="F64" s="194"/>
      <c r="G64" s="194"/>
      <c r="H64" s="101" t="s">
        <v>377</v>
      </c>
    </row>
    <row r="65" spans="1:8" ht="9.75" customHeight="1" x14ac:dyDescent="0.2"/>
    <row r="66" spans="1:8" ht="24" customHeight="1" x14ac:dyDescent="0.2">
      <c r="A66" s="183" t="s">
        <v>378</v>
      </c>
      <c r="B66" s="183"/>
      <c r="C66" s="183"/>
      <c r="D66" s="183"/>
      <c r="E66" s="183"/>
      <c r="F66" s="183"/>
      <c r="G66" s="183"/>
      <c r="H66" s="183"/>
    </row>
    <row r="67" spans="1:8" ht="19.5" customHeight="1" x14ac:dyDescent="0.2">
      <c r="A67" s="77" t="s">
        <v>379</v>
      </c>
      <c r="B67" s="185" t="s">
        <v>366</v>
      </c>
      <c r="C67" s="185"/>
      <c r="D67" s="185"/>
      <c r="E67" s="185"/>
      <c r="F67" s="185" t="s">
        <v>380</v>
      </c>
      <c r="G67" s="185"/>
      <c r="H67" s="77" t="s">
        <v>381</v>
      </c>
    </row>
    <row r="68" spans="1:8" ht="36" customHeight="1" x14ac:dyDescent="0.2">
      <c r="A68" s="103" t="s">
        <v>382</v>
      </c>
      <c r="B68" s="186" t="s">
        <v>383</v>
      </c>
      <c r="C68" s="186"/>
      <c r="D68" s="186"/>
      <c r="E68" s="186"/>
      <c r="F68" s="191" t="s">
        <v>384</v>
      </c>
      <c r="G68" s="191"/>
      <c r="H68" s="104">
        <v>1</v>
      </c>
    </row>
    <row r="69" spans="1:8" ht="36" customHeight="1" x14ac:dyDescent="0.2">
      <c r="A69" s="105" t="s">
        <v>385</v>
      </c>
      <c r="B69" s="187" t="s">
        <v>386</v>
      </c>
      <c r="C69" s="187"/>
      <c r="D69" s="187"/>
      <c r="E69" s="187"/>
      <c r="F69" s="192" t="s">
        <v>387</v>
      </c>
      <c r="G69" s="192"/>
      <c r="H69" s="106">
        <v>2</v>
      </c>
    </row>
    <row r="70" spans="1:8" ht="36" customHeight="1" x14ac:dyDescent="0.2">
      <c r="A70" s="107" t="s">
        <v>388</v>
      </c>
      <c r="B70" s="182" t="s">
        <v>389</v>
      </c>
      <c r="C70" s="182"/>
      <c r="D70" s="182"/>
      <c r="E70" s="182"/>
      <c r="F70" s="189" t="s">
        <v>390</v>
      </c>
      <c r="G70" s="189"/>
      <c r="H70" s="108">
        <v>3</v>
      </c>
    </row>
    <row r="71" spans="1:8" ht="27.75" customHeight="1" x14ac:dyDescent="0.2">
      <c r="A71" s="109" t="s">
        <v>391</v>
      </c>
      <c r="B71" s="188" t="s">
        <v>392</v>
      </c>
      <c r="C71" s="188"/>
      <c r="D71" s="188"/>
      <c r="E71" s="188"/>
      <c r="F71" s="190" t="s">
        <v>393</v>
      </c>
      <c r="G71" s="190"/>
      <c r="H71" s="110">
        <v>4</v>
      </c>
    </row>
    <row r="72" spans="1:8" ht="9.75" customHeight="1" x14ac:dyDescent="0.2"/>
    <row r="73" spans="1:8" ht="24" customHeight="1" x14ac:dyDescent="0.2">
      <c r="A73" s="183" t="s">
        <v>394</v>
      </c>
      <c r="B73" s="183"/>
      <c r="C73" s="183"/>
      <c r="D73" s="183"/>
      <c r="E73" s="183"/>
      <c r="F73" s="183"/>
      <c r="G73" s="183"/>
      <c r="H73" s="183"/>
    </row>
    <row r="74" spans="1:8" ht="21.75" customHeight="1" x14ac:dyDescent="0.2">
      <c r="A74" s="77" t="s">
        <v>395</v>
      </c>
      <c r="B74" s="77" t="s">
        <v>396</v>
      </c>
      <c r="C74" s="77" t="s">
        <v>366</v>
      </c>
      <c r="D74" s="185" t="s">
        <v>397</v>
      </c>
      <c r="E74" s="185"/>
      <c r="F74" s="185"/>
      <c r="G74" s="185"/>
      <c r="H74" s="185"/>
    </row>
    <row r="75" spans="1:8" ht="24" customHeight="1" x14ac:dyDescent="0.2">
      <c r="A75" s="111" t="s">
        <v>398</v>
      </c>
      <c r="B75" s="104" t="s">
        <v>222</v>
      </c>
      <c r="C75" s="103" t="s">
        <v>399</v>
      </c>
      <c r="D75" s="186" t="s">
        <v>400</v>
      </c>
      <c r="E75" s="186"/>
      <c r="F75" s="186"/>
      <c r="G75" s="186"/>
      <c r="H75" s="186"/>
    </row>
    <row r="76" spans="1:8" ht="24" customHeight="1" x14ac:dyDescent="0.2">
      <c r="A76" s="112" t="s">
        <v>401</v>
      </c>
      <c r="B76" s="106" t="s">
        <v>224</v>
      </c>
      <c r="C76" s="105" t="s">
        <v>402</v>
      </c>
      <c r="D76" s="187" t="s">
        <v>403</v>
      </c>
      <c r="E76" s="187"/>
      <c r="F76" s="187"/>
      <c r="G76" s="187"/>
      <c r="H76" s="187"/>
    </row>
    <row r="77" spans="1:8" ht="24" customHeight="1" x14ac:dyDescent="0.2">
      <c r="A77" s="113" t="s">
        <v>404</v>
      </c>
      <c r="B77" s="108" t="s">
        <v>226</v>
      </c>
      <c r="C77" s="107" t="s">
        <v>405</v>
      </c>
      <c r="D77" s="182" t="s">
        <v>406</v>
      </c>
      <c r="E77" s="182"/>
      <c r="F77" s="182"/>
      <c r="G77" s="182"/>
      <c r="H77" s="182"/>
    </row>
    <row r="78" spans="1:8" ht="24" customHeight="1" x14ac:dyDescent="0.2">
      <c r="A78" s="114" t="s">
        <v>407</v>
      </c>
      <c r="B78" s="110" t="s">
        <v>228</v>
      </c>
      <c r="C78" s="109" t="s">
        <v>408</v>
      </c>
      <c r="D78" s="188" t="s">
        <v>409</v>
      </c>
      <c r="E78" s="188"/>
      <c r="F78" s="188"/>
      <c r="G78" s="188"/>
      <c r="H78" s="188"/>
    </row>
    <row r="79" spans="1:8" ht="24" customHeight="1" x14ac:dyDescent="0.2">
      <c r="A79" s="115" t="s">
        <v>410</v>
      </c>
      <c r="B79" s="116" t="s">
        <v>230</v>
      </c>
      <c r="C79" s="117" t="s">
        <v>411</v>
      </c>
      <c r="D79" s="176" t="s">
        <v>412</v>
      </c>
      <c r="E79" s="176"/>
      <c r="F79" s="176"/>
      <c r="G79" s="176"/>
      <c r="H79" s="176"/>
    </row>
    <row r="80" spans="1:8" ht="9.75" customHeight="1" x14ac:dyDescent="0.2"/>
    <row r="81" spans="1:8" ht="24" customHeight="1" x14ac:dyDescent="0.2">
      <c r="A81" s="183" t="s">
        <v>413</v>
      </c>
      <c r="B81" s="183"/>
      <c r="C81" s="183"/>
      <c r="D81" s="183"/>
      <c r="E81" s="183"/>
      <c r="F81" s="183"/>
      <c r="G81" s="183"/>
      <c r="H81" s="183"/>
    </row>
    <row r="82" spans="1:8" ht="30" customHeight="1" x14ac:dyDescent="0.2">
      <c r="A82" s="184" t="s">
        <v>414</v>
      </c>
      <c r="B82" s="184"/>
      <c r="C82" s="184"/>
      <c r="D82" s="184"/>
      <c r="E82" s="184"/>
      <c r="F82" s="184"/>
      <c r="G82" s="184"/>
      <c r="H82" s="184"/>
    </row>
    <row r="83" spans="1:8" ht="21.75" customHeight="1" x14ac:dyDescent="0.2">
      <c r="A83" s="185" t="s">
        <v>415</v>
      </c>
      <c r="B83" s="185"/>
      <c r="C83" s="118" t="s">
        <v>222</v>
      </c>
      <c r="D83" s="118" t="s">
        <v>224</v>
      </c>
      <c r="E83" s="118" t="s">
        <v>226</v>
      </c>
      <c r="F83" s="118" t="s">
        <v>228</v>
      </c>
      <c r="G83" s="118" t="s">
        <v>230</v>
      </c>
    </row>
    <row r="84" spans="1:8" ht="21.75" customHeight="1" x14ac:dyDescent="0.2">
      <c r="A84" s="178" t="s">
        <v>416</v>
      </c>
      <c r="B84" s="178"/>
      <c r="C84" s="119" t="s">
        <v>223</v>
      </c>
      <c r="D84" s="120" t="s">
        <v>225</v>
      </c>
      <c r="E84" s="120" t="s">
        <v>225</v>
      </c>
      <c r="F84" s="121" t="s">
        <v>227</v>
      </c>
      <c r="G84" s="122" t="s">
        <v>229</v>
      </c>
    </row>
    <row r="85" spans="1:8" ht="21.75" customHeight="1" x14ac:dyDescent="0.2">
      <c r="A85" s="178" t="s">
        <v>417</v>
      </c>
      <c r="B85" s="178"/>
      <c r="C85" s="119" t="s">
        <v>223</v>
      </c>
      <c r="D85" s="120" t="s">
        <v>225</v>
      </c>
      <c r="E85" s="121" t="s">
        <v>227</v>
      </c>
      <c r="F85" s="122" t="s">
        <v>229</v>
      </c>
      <c r="G85" s="122" t="s">
        <v>229</v>
      </c>
    </row>
    <row r="86" spans="1:8" ht="7.5" customHeight="1" x14ac:dyDescent="0.2"/>
    <row r="87" spans="1:8" ht="18" customHeight="1" x14ac:dyDescent="0.2">
      <c r="A87" s="179" t="s">
        <v>418</v>
      </c>
      <c r="B87" s="179"/>
      <c r="C87" s="179"/>
      <c r="D87" s="179"/>
      <c r="E87" s="179"/>
      <c r="F87" s="179"/>
      <c r="G87" s="179"/>
      <c r="H87" s="179"/>
    </row>
    <row r="88" spans="1:8" ht="18" customHeight="1" x14ac:dyDescent="0.2">
      <c r="A88" s="123" t="s">
        <v>223</v>
      </c>
      <c r="B88" s="180" t="s">
        <v>419</v>
      </c>
      <c r="C88" s="180"/>
      <c r="D88" s="180"/>
      <c r="E88" s="180"/>
      <c r="F88" s="180"/>
      <c r="G88" s="180"/>
      <c r="H88" s="180"/>
    </row>
    <row r="89" spans="1:8" ht="18" customHeight="1" x14ac:dyDescent="0.2">
      <c r="A89" s="124" t="s">
        <v>225</v>
      </c>
      <c r="B89" s="181" t="s">
        <v>420</v>
      </c>
      <c r="C89" s="181"/>
      <c r="D89" s="181"/>
      <c r="E89" s="181"/>
      <c r="F89" s="181"/>
      <c r="G89" s="181"/>
      <c r="H89" s="181"/>
    </row>
    <row r="90" spans="1:8" ht="18" customHeight="1" x14ac:dyDescent="0.2">
      <c r="A90" s="125" t="s">
        <v>227</v>
      </c>
      <c r="B90" s="182" t="s">
        <v>421</v>
      </c>
      <c r="C90" s="182"/>
      <c r="D90" s="182"/>
      <c r="E90" s="182"/>
      <c r="F90" s="182"/>
      <c r="G90" s="182"/>
      <c r="H90" s="182"/>
    </row>
    <row r="91" spans="1:8" ht="18" customHeight="1" x14ac:dyDescent="0.2">
      <c r="A91" s="126" t="s">
        <v>229</v>
      </c>
      <c r="B91" s="176" t="s">
        <v>422</v>
      </c>
      <c r="C91" s="176"/>
      <c r="D91" s="176"/>
      <c r="E91" s="176"/>
      <c r="F91" s="176"/>
      <c r="G91" s="176"/>
      <c r="H91" s="176"/>
    </row>
    <row r="92" spans="1:8" ht="7.5" customHeight="1" x14ac:dyDescent="0.2"/>
    <row r="93" spans="1:8" ht="18" customHeight="1" x14ac:dyDescent="0.2">
      <c r="A93" s="177" t="s">
        <v>548</v>
      </c>
      <c r="B93" s="177"/>
      <c r="C93" s="177"/>
      <c r="D93" s="177"/>
      <c r="E93" s="177"/>
      <c r="F93" s="177"/>
      <c r="G93" s="177"/>
      <c r="H93" s="177"/>
    </row>
  </sheetData>
  <mergeCells count="83">
    <mergeCell ref="A1:H1"/>
    <mergeCell ref="A2:H2"/>
    <mergeCell ref="A4:H4"/>
    <mergeCell ref="A5:H5"/>
    <mergeCell ref="C6:H6"/>
    <mergeCell ref="C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A29:H29"/>
    <mergeCell ref="A30:H30"/>
    <mergeCell ref="B31:H31"/>
    <mergeCell ref="B32:H32"/>
    <mergeCell ref="B33:H33"/>
    <mergeCell ref="B34:H34"/>
    <mergeCell ref="B35:H35"/>
    <mergeCell ref="B36:H36"/>
    <mergeCell ref="B37:H37"/>
    <mergeCell ref="B38:H38"/>
    <mergeCell ref="B39:H39"/>
    <mergeCell ref="B40:H40"/>
    <mergeCell ref="B41:H41"/>
    <mergeCell ref="B42:H42"/>
    <mergeCell ref="B43:H43"/>
    <mergeCell ref="B44:H44"/>
    <mergeCell ref="B45:H45"/>
    <mergeCell ref="B46:H46"/>
    <mergeCell ref="B47:H47"/>
    <mergeCell ref="B48:H48"/>
    <mergeCell ref="B49:H49"/>
    <mergeCell ref="A51:H51"/>
    <mergeCell ref="A59:H59"/>
    <mergeCell ref="B60:G60"/>
    <mergeCell ref="B61:G61"/>
    <mergeCell ref="B62:G62"/>
    <mergeCell ref="B63:G63"/>
    <mergeCell ref="B64:G64"/>
    <mergeCell ref="A66:H66"/>
    <mergeCell ref="B67:E67"/>
    <mergeCell ref="F67:G67"/>
    <mergeCell ref="B68:E68"/>
    <mergeCell ref="F68:G68"/>
    <mergeCell ref="B69:E69"/>
    <mergeCell ref="F69:G69"/>
    <mergeCell ref="B70:E70"/>
    <mergeCell ref="F70:G70"/>
    <mergeCell ref="B71:E71"/>
    <mergeCell ref="F71:G71"/>
    <mergeCell ref="A73:H73"/>
    <mergeCell ref="D74:H74"/>
    <mergeCell ref="D75:H75"/>
    <mergeCell ref="D76:H76"/>
    <mergeCell ref="D77:H77"/>
    <mergeCell ref="D78:H78"/>
    <mergeCell ref="D79:H79"/>
    <mergeCell ref="A81:H81"/>
    <mergeCell ref="A82:H82"/>
    <mergeCell ref="A83:B83"/>
    <mergeCell ref="A84:B84"/>
    <mergeCell ref="B91:H91"/>
    <mergeCell ref="A93:H93"/>
    <mergeCell ref="A85:B85"/>
    <mergeCell ref="A87:H87"/>
    <mergeCell ref="B88:H88"/>
    <mergeCell ref="B89:H89"/>
    <mergeCell ref="B90:H90"/>
  </mergeCells>
  <pageMargins left="0.75" right="0.75" top="1" bottom="1"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rgb="FFED7D31"/>
  </sheetPr>
  <dimension ref="A1:F9"/>
  <sheetViews>
    <sheetView zoomScale="125" zoomScaleNormal="125" workbookViewId="0">
      <selection activeCell="E29" sqref="E29"/>
    </sheetView>
  </sheetViews>
  <sheetFormatPr baseColWidth="10" defaultColWidth="8.6640625" defaultRowHeight="15" x14ac:dyDescent="0.2"/>
  <cols>
    <col min="1" max="1" width="28" customWidth="1"/>
    <col min="2" max="2" width="12" customWidth="1"/>
    <col min="3" max="3" width="10" customWidth="1"/>
    <col min="4" max="6" width="26.33203125" customWidth="1"/>
  </cols>
  <sheetData>
    <row r="1" spans="1:6" ht="27.75" customHeight="1" x14ac:dyDescent="0.2">
      <c r="A1" s="53" t="s">
        <v>423</v>
      </c>
      <c r="B1" s="53" t="s">
        <v>424</v>
      </c>
      <c r="C1" s="53" t="s">
        <v>223</v>
      </c>
      <c r="D1" s="53" t="s">
        <v>225</v>
      </c>
      <c r="E1" s="53" t="s">
        <v>227</v>
      </c>
      <c r="F1" s="53" t="s">
        <v>229</v>
      </c>
    </row>
    <row r="2" spans="1:6" ht="15" customHeight="1" x14ac:dyDescent="0.2">
      <c r="A2" s="59" t="s">
        <v>425</v>
      </c>
      <c r="B2" s="127" t="s">
        <v>426</v>
      </c>
      <c r="C2" s="65" t="s">
        <v>427</v>
      </c>
      <c r="D2" s="55" t="s">
        <v>428</v>
      </c>
      <c r="E2" s="66" t="s">
        <v>428</v>
      </c>
      <c r="F2" s="67" t="s">
        <v>429</v>
      </c>
    </row>
    <row r="3" spans="1:6" ht="15" customHeight="1" x14ac:dyDescent="0.2">
      <c r="A3" s="59" t="s">
        <v>430</v>
      </c>
      <c r="B3" s="127" t="s">
        <v>431</v>
      </c>
      <c r="C3" s="65" t="s">
        <v>427</v>
      </c>
      <c r="D3" s="55" t="s">
        <v>432</v>
      </c>
      <c r="E3" s="66" t="s">
        <v>432</v>
      </c>
      <c r="F3" s="67" t="s">
        <v>433</v>
      </c>
    </row>
    <row r="4" spans="1:6" ht="21.75" customHeight="1" x14ac:dyDescent="0.2">
      <c r="A4" s="59" t="s">
        <v>434</v>
      </c>
      <c r="B4" s="127" t="s">
        <v>435</v>
      </c>
      <c r="C4" s="65" t="s">
        <v>427</v>
      </c>
      <c r="D4" s="55" t="s">
        <v>436</v>
      </c>
      <c r="E4" s="66" t="s">
        <v>437</v>
      </c>
      <c r="F4" s="67" t="s">
        <v>438</v>
      </c>
    </row>
    <row r="5" spans="1:6" ht="15" customHeight="1" x14ac:dyDescent="0.2">
      <c r="A5" s="59" t="s">
        <v>439</v>
      </c>
      <c r="B5" s="127" t="s">
        <v>440</v>
      </c>
      <c r="C5" s="65" t="s">
        <v>427</v>
      </c>
      <c r="D5" s="55" t="s">
        <v>441</v>
      </c>
      <c r="E5" s="66" t="s">
        <v>441</v>
      </c>
      <c r="F5" s="67" t="s">
        <v>442</v>
      </c>
    </row>
    <row r="6" spans="1:6" ht="15" customHeight="1" x14ac:dyDescent="0.2">
      <c r="A6" s="59" t="s">
        <v>443</v>
      </c>
      <c r="B6" s="127" t="s">
        <v>444</v>
      </c>
      <c r="C6" s="65" t="s">
        <v>427</v>
      </c>
      <c r="D6" s="55" t="s">
        <v>445</v>
      </c>
      <c r="E6" s="66" t="s">
        <v>445</v>
      </c>
      <c r="F6" s="67" t="s">
        <v>446</v>
      </c>
    </row>
    <row r="7" spans="1:6" ht="15" customHeight="1" x14ac:dyDescent="0.2">
      <c r="A7" s="59" t="s">
        <v>447</v>
      </c>
      <c r="B7" s="127" t="s">
        <v>448</v>
      </c>
      <c r="C7" s="65" t="s">
        <v>427</v>
      </c>
      <c r="D7" s="55" t="s">
        <v>449</v>
      </c>
      <c r="E7" s="66" t="s">
        <v>450</v>
      </c>
      <c r="F7" s="67" t="s">
        <v>451</v>
      </c>
    </row>
    <row r="8" spans="1:6" ht="15" customHeight="1" x14ac:dyDescent="0.2">
      <c r="A8" s="59" t="s">
        <v>452</v>
      </c>
      <c r="B8" s="127" t="s">
        <v>453</v>
      </c>
      <c r="C8" s="65" t="s">
        <v>427</v>
      </c>
      <c r="D8" s="55" t="s">
        <v>454</v>
      </c>
      <c r="E8" s="66" t="s">
        <v>454</v>
      </c>
      <c r="F8" s="67" t="s">
        <v>454</v>
      </c>
    </row>
    <row r="9" spans="1:6" ht="23.25" customHeight="1" x14ac:dyDescent="0.2">
      <c r="A9" s="128" t="s">
        <v>455</v>
      </c>
      <c r="B9" s="127" t="s">
        <v>456</v>
      </c>
      <c r="C9" s="65" t="s">
        <v>427</v>
      </c>
      <c r="D9" s="55" t="s">
        <v>427</v>
      </c>
      <c r="E9" s="66" t="s">
        <v>457</v>
      </c>
      <c r="F9" s="67" t="s">
        <v>457</v>
      </c>
    </row>
  </sheetData>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rgb="FF4472C4"/>
  </sheetPr>
  <dimension ref="A1:D17"/>
  <sheetViews>
    <sheetView zoomScaleNormal="100" workbookViewId="0">
      <selection activeCell="C27" sqref="C27"/>
    </sheetView>
  </sheetViews>
  <sheetFormatPr baseColWidth="10" defaultColWidth="8.6640625" defaultRowHeight="15" x14ac:dyDescent="0.2"/>
  <cols>
    <col min="1" max="1" width="34" customWidth="1"/>
    <col min="2" max="2" width="14" customWidth="1"/>
    <col min="3" max="3" width="56" customWidth="1"/>
    <col min="4" max="4" width="18" customWidth="1"/>
  </cols>
  <sheetData>
    <row r="1" spans="1:4" ht="30" customHeight="1" x14ac:dyDescent="0.2">
      <c r="A1" s="204" t="s">
        <v>458</v>
      </c>
      <c r="B1" s="204"/>
      <c r="C1" s="204"/>
      <c r="D1" s="204"/>
    </row>
    <row r="2" spans="1:4" ht="27.75" customHeight="1" x14ac:dyDescent="0.2">
      <c r="A2" s="53" t="s">
        <v>459</v>
      </c>
      <c r="B2" s="53" t="s">
        <v>424</v>
      </c>
      <c r="C2" s="53" t="s">
        <v>460</v>
      </c>
      <c r="D2" s="53" t="s">
        <v>461</v>
      </c>
    </row>
    <row r="3" spans="1:4" ht="67.5" customHeight="1" x14ac:dyDescent="0.2">
      <c r="A3" s="54" t="s">
        <v>462</v>
      </c>
      <c r="B3" s="54" t="s">
        <v>463</v>
      </c>
      <c r="C3" s="54" t="s">
        <v>464</v>
      </c>
      <c r="D3" s="55"/>
    </row>
    <row r="4" spans="1:4" ht="67.5" customHeight="1" x14ac:dyDescent="0.2">
      <c r="A4" s="54" t="s">
        <v>465</v>
      </c>
      <c r="B4" s="54" t="s">
        <v>466</v>
      </c>
      <c r="C4" s="54" t="s">
        <v>467</v>
      </c>
      <c r="D4" s="55"/>
    </row>
    <row r="5" spans="1:4" ht="67.5" customHeight="1" x14ac:dyDescent="0.2">
      <c r="A5" s="54" t="s">
        <v>468</v>
      </c>
      <c r="B5" s="54" t="s">
        <v>469</v>
      </c>
      <c r="C5" s="54" t="s">
        <v>470</v>
      </c>
      <c r="D5" s="55"/>
    </row>
    <row r="6" spans="1:4" ht="67.5" customHeight="1" x14ac:dyDescent="0.2">
      <c r="A6" s="54" t="s">
        <v>471</v>
      </c>
      <c r="B6" s="54" t="s">
        <v>472</v>
      </c>
      <c r="C6" s="54" t="s">
        <v>473</v>
      </c>
      <c r="D6" s="55"/>
    </row>
    <row r="7" spans="1:4" ht="67.5" customHeight="1" x14ac:dyDescent="0.2">
      <c r="A7" s="54" t="s">
        <v>474</v>
      </c>
      <c r="B7" s="54" t="s">
        <v>472</v>
      </c>
      <c r="C7" s="54" t="s">
        <v>475</v>
      </c>
      <c r="D7" s="55"/>
    </row>
    <row r="8" spans="1:4" ht="67.5" customHeight="1" x14ac:dyDescent="0.2">
      <c r="A8" s="54" t="s">
        <v>476</v>
      </c>
      <c r="B8" s="54" t="s">
        <v>477</v>
      </c>
      <c r="C8" s="54" t="s">
        <v>478</v>
      </c>
      <c r="D8" s="55"/>
    </row>
    <row r="9" spans="1:4" ht="15" customHeight="1" x14ac:dyDescent="0.2">
      <c r="A9" s="56"/>
    </row>
    <row r="10" spans="1:4" ht="15" customHeight="1" x14ac:dyDescent="0.2">
      <c r="A10" s="205" t="s">
        <v>479</v>
      </c>
      <c r="B10" s="205"/>
      <c r="C10" s="205"/>
      <c r="D10" s="205"/>
    </row>
    <row r="11" spans="1:4" ht="15" customHeight="1" x14ac:dyDescent="0.2">
      <c r="A11" s="129" t="s">
        <v>480</v>
      </c>
      <c r="B11" s="129" t="s">
        <v>481</v>
      </c>
      <c r="C11" s="129" t="s">
        <v>128</v>
      </c>
      <c r="D11" s="54"/>
    </row>
    <row r="12" spans="1:4" ht="15" customHeight="1" x14ac:dyDescent="0.2">
      <c r="A12" s="54" t="s">
        <v>482</v>
      </c>
      <c r="B12" s="55"/>
      <c r="C12" s="55"/>
      <c r="D12" s="54"/>
    </row>
    <row r="13" spans="1:4" ht="15" customHeight="1" x14ac:dyDescent="0.2">
      <c r="A13" s="54" t="s">
        <v>483</v>
      </c>
      <c r="B13" s="55"/>
      <c r="C13" s="55"/>
      <c r="D13" s="54"/>
    </row>
    <row r="14" spans="1:4" ht="15" customHeight="1" x14ac:dyDescent="0.2">
      <c r="A14" s="54" t="s">
        <v>484</v>
      </c>
      <c r="B14" s="55"/>
      <c r="C14" s="55"/>
      <c r="D14" s="54"/>
    </row>
    <row r="15" spans="1:4" ht="15" customHeight="1" x14ac:dyDescent="0.2">
      <c r="A15" s="54" t="s">
        <v>485</v>
      </c>
      <c r="B15" s="55"/>
      <c r="C15" s="55"/>
      <c r="D15" s="54"/>
    </row>
    <row r="16" spans="1:4" ht="15" customHeight="1" x14ac:dyDescent="0.2">
      <c r="A16" s="54" t="s">
        <v>486</v>
      </c>
      <c r="B16" s="55"/>
      <c r="C16" s="55"/>
      <c r="D16" s="54"/>
    </row>
    <row r="17" spans="1:4" ht="15" customHeight="1" x14ac:dyDescent="0.2">
      <c r="A17" s="54" t="s">
        <v>487</v>
      </c>
      <c r="B17" s="55"/>
      <c r="C17" s="55"/>
      <c r="D17" s="54"/>
    </row>
  </sheetData>
  <mergeCells count="2">
    <mergeCell ref="A1:D1"/>
    <mergeCell ref="A10:D10"/>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X32"/>
  <sheetViews>
    <sheetView topLeftCell="A3" zoomScale="161" zoomScaleNormal="161" workbookViewId="0">
      <selection activeCell="C2" sqref="C2"/>
    </sheetView>
  </sheetViews>
  <sheetFormatPr baseColWidth="10" defaultColWidth="8.83203125" defaultRowHeight="21" x14ac:dyDescent="0.2"/>
  <cols>
    <col min="1" max="1" width="8.83203125" style="130"/>
    <col min="3" max="3" width="33.33203125" customWidth="1"/>
    <col min="4" max="4" width="43.6640625" customWidth="1"/>
    <col min="5" max="5" width="24.1640625" customWidth="1"/>
  </cols>
  <sheetData>
    <row r="1" spans="1:24" ht="21.75" customHeight="1" x14ac:dyDescent="0.2">
      <c r="A1" s="131"/>
      <c r="B1" s="132"/>
      <c r="C1" s="132" t="s">
        <v>488</v>
      </c>
      <c r="D1" s="133" t="s">
        <v>489</v>
      </c>
      <c r="H1" t="s">
        <v>490</v>
      </c>
      <c r="I1" t="s">
        <v>491</v>
      </c>
      <c r="J1" t="s">
        <v>492</v>
      </c>
      <c r="K1" t="s">
        <v>493</v>
      </c>
      <c r="L1" t="s">
        <v>494</v>
      </c>
      <c r="M1" t="s">
        <v>495</v>
      </c>
      <c r="X1" t="s">
        <v>496</v>
      </c>
    </row>
    <row r="2" spans="1:24" ht="21" customHeight="1" x14ac:dyDescent="0.2">
      <c r="A2" s="130" t="s">
        <v>270</v>
      </c>
      <c r="B2" s="134" t="s">
        <v>273</v>
      </c>
      <c r="C2" s="134" t="s">
        <v>274</v>
      </c>
      <c r="E2" s="135"/>
      <c r="H2" t="s">
        <v>276</v>
      </c>
      <c r="I2" t="s">
        <v>284</v>
      </c>
      <c r="J2" t="s">
        <v>292</v>
      </c>
      <c r="K2" t="s">
        <v>299</v>
      </c>
      <c r="L2" t="s">
        <v>308</v>
      </c>
      <c r="M2" t="s">
        <v>317</v>
      </c>
    </row>
    <row r="3" spans="1:24" ht="31.5" customHeight="1" x14ac:dyDescent="0.2">
      <c r="B3" s="134" t="s">
        <v>275</v>
      </c>
      <c r="C3" s="134" t="s">
        <v>276</v>
      </c>
      <c r="D3" s="134" t="s">
        <v>497</v>
      </c>
      <c r="E3" s="134" t="s">
        <v>498</v>
      </c>
      <c r="H3" t="s">
        <v>278</v>
      </c>
      <c r="I3" t="s">
        <v>154</v>
      </c>
      <c r="J3" t="s">
        <v>294</v>
      </c>
      <c r="K3" t="s">
        <v>301</v>
      </c>
      <c r="L3" t="s">
        <v>310</v>
      </c>
    </row>
    <row r="4" spans="1:24" ht="45" customHeight="1" x14ac:dyDescent="0.2">
      <c r="B4" s="134" t="s">
        <v>277</v>
      </c>
      <c r="C4" s="134" t="s">
        <v>278</v>
      </c>
      <c r="D4" s="135"/>
      <c r="E4" s="135"/>
      <c r="H4" t="s">
        <v>147</v>
      </c>
      <c r="I4" t="s">
        <v>287</v>
      </c>
      <c r="J4" t="s">
        <v>296</v>
      </c>
      <c r="K4" t="s">
        <v>303</v>
      </c>
      <c r="L4" t="s">
        <v>312</v>
      </c>
    </row>
    <row r="5" spans="1:24" ht="31.5" customHeight="1" x14ac:dyDescent="0.2">
      <c r="B5" s="134" t="s">
        <v>279</v>
      </c>
      <c r="C5" s="134" t="s">
        <v>147</v>
      </c>
      <c r="D5" s="134" t="s">
        <v>499</v>
      </c>
      <c r="E5" s="135"/>
    </row>
    <row r="6" spans="1:24" ht="21" customHeight="1" x14ac:dyDescent="0.2">
      <c r="A6" s="130" t="s">
        <v>280</v>
      </c>
      <c r="B6" s="134" t="s">
        <v>281</v>
      </c>
      <c r="C6" s="134" t="s">
        <v>282</v>
      </c>
      <c r="D6" s="135"/>
      <c r="E6" s="135"/>
    </row>
    <row r="7" spans="1:24" ht="63.75" customHeight="1" x14ac:dyDescent="0.2">
      <c r="B7" s="134" t="s">
        <v>283</v>
      </c>
      <c r="C7" s="134" t="s">
        <v>284</v>
      </c>
      <c r="D7" s="134" t="s">
        <v>500</v>
      </c>
      <c r="E7" s="135"/>
    </row>
    <row r="8" spans="1:24" ht="27.75" customHeight="1" x14ac:dyDescent="0.2">
      <c r="B8" s="134" t="s">
        <v>285</v>
      </c>
      <c r="C8" s="134" t="s">
        <v>154</v>
      </c>
      <c r="D8" s="135"/>
      <c r="E8" s="135"/>
    </row>
    <row r="9" spans="1:24" ht="27.75" customHeight="1" x14ac:dyDescent="0.2">
      <c r="B9" s="134" t="s">
        <v>286</v>
      </c>
      <c r="C9" s="134" t="s">
        <v>287</v>
      </c>
      <c r="D9" s="135"/>
      <c r="E9" s="135"/>
    </row>
    <row r="10" spans="1:24" ht="21" customHeight="1" x14ac:dyDescent="0.2">
      <c r="A10" s="130" t="s">
        <v>288</v>
      </c>
      <c r="B10" s="134" t="s">
        <v>289</v>
      </c>
      <c r="C10" s="134" t="s">
        <v>290</v>
      </c>
      <c r="D10" s="135"/>
      <c r="E10" s="135"/>
    </row>
    <row r="11" spans="1:24" ht="63.75" customHeight="1" x14ac:dyDescent="0.2">
      <c r="B11" s="134" t="s">
        <v>291</v>
      </c>
      <c r="C11" s="134" t="s">
        <v>292</v>
      </c>
      <c r="D11" s="134" t="s">
        <v>501</v>
      </c>
      <c r="E11" s="135"/>
    </row>
    <row r="12" spans="1:24" ht="27.75" customHeight="1" x14ac:dyDescent="0.2">
      <c r="B12" s="134" t="s">
        <v>293</v>
      </c>
      <c r="C12" s="134" t="s">
        <v>294</v>
      </c>
      <c r="D12" s="135"/>
      <c r="E12" s="135"/>
    </row>
    <row r="13" spans="1:24" ht="63.75" customHeight="1" x14ac:dyDescent="0.2">
      <c r="B13" s="134" t="s">
        <v>295</v>
      </c>
      <c r="C13" s="134" t="s">
        <v>296</v>
      </c>
      <c r="D13" s="135"/>
      <c r="E13" s="135"/>
    </row>
    <row r="14" spans="1:24" ht="27.75" customHeight="1" x14ac:dyDescent="0.2">
      <c r="A14" s="130" t="s">
        <v>297</v>
      </c>
      <c r="B14" s="134" t="s">
        <v>298</v>
      </c>
      <c r="C14" s="134" t="s">
        <v>299</v>
      </c>
      <c r="D14" s="134" t="s">
        <v>502</v>
      </c>
      <c r="E14" s="135"/>
    </row>
    <row r="15" spans="1:24" ht="21" customHeight="1" x14ac:dyDescent="0.2">
      <c r="A15" s="130" t="s">
        <v>304</v>
      </c>
      <c r="B15" s="134" t="s">
        <v>305</v>
      </c>
      <c r="C15" s="134" t="s">
        <v>306</v>
      </c>
      <c r="E15" s="135"/>
    </row>
    <row r="16" spans="1:24" ht="63.75" customHeight="1" x14ac:dyDescent="0.2">
      <c r="B16" s="134" t="s">
        <v>307</v>
      </c>
      <c r="C16" s="134" t="s">
        <v>308</v>
      </c>
      <c r="D16" s="135"/>
      <c r="E16" s="135"/>
    </row>
    <row r="17" spans="1:5" ht="27.75" customHeight="1" x14ac:dyDescent="0.2">
      <c r="B17" s="134" t="s">
        <v>309</v>
      </c>
      <c r="C17" s="134" t="s">
        <v>310</v>
      </c>
      <c r="D17" s="134" t="s">
        <v>503</v>
      </c>
      <c r="E17" s="135"/>
    </row>
    <row r="18" spans="1:5" ht="21" customHeight="1" x14ac:dyDescent="0.2">
      <c r="B18" s="134" t="s">
        <v>311</v>
      </c>
      <c r="C18" s="134" t="s">
        <v>312</v>
      </c>
      <c r="D18" s="135" t="s">
        <v>504</v>
      </c>
      <c r="E18" s="135"/>
    </row>
    <row r="19" spans="1:5" ht="21" customHeight="1" x14ac:dyDescent="0.2">
      <c r="A19" s="130" t="s">
        <v>313</v>
      </c>
      <c r="B19" s="134" t="s">
        <v>314</v>
      </c>
      <c r="C19" s="134" t="s">
        <v>315</v>
      </c>
      <c r="D19" s="135"/>
      <c r="E19" s="135"/>
    </row>
    <row r="20" spans="1:5" ht="48" customHeight="1" x14ac:dyDescent="0.2">
      <c r="B20" s="134" t="s">
        <v>316</v>
      </c>
      <c r="C20" s="134" t="s">
        <v>317</v>
      </c>
      <c r="D20" s="135"/>
      <c r="E20" s="135"/>
    </row>
    <row r="21" spans="1:5" ht="21" customHeight="1" x14ac:dyDescent="0.2">
      <c r="B21" s="135"/>
      <c r="C21" s="135"/>
      <c r="D21" s="135"/>
      <c r="E21" s="135"/>
    </row>
    <row r="22" spans="1:5" ht="21" customHeight="1" x14ac:dyDescent="0.2">
      <c r="C22" s="136"/>
      <c r="D22" s="136"/>
      <c r="E22" s="136"/>
    </row>
    <row r="23" spans="1:5" ht="21" customHeight="1" x14ac:dyDescent="0.2">
      <c r="C23" s="136"/>
      <c r="D23" s="136"/>
      <c r="E23" s="136"/>
    </row>
    <row r="24" spans="1:5" ht="21" customHeight="1" x14ac:dyDescent="0.2">
      <c r="C24" s="136"/>
      <c r="D24" s="136"/>
      <c r="E24" s="136"/>
    </row>
    <row r="25" spans="1:5" ht="21" customHeight="1" x14ac:dyDescent="0.2">
      <c r="C25" s="136"/>
      <c r="D25" s="136"/>
      <c r="E25" s="136"/>
    </row>
    <row r="26" spans="1:5" ht="21" customHeight="1" x14ac:dyDescent="0.2">
      <c r="C26" s="136"/>
      <c r="D26" s="136"/>
      <c r="E26" s="136"/>
    </row>
    <row r="27" spans="1:5" ht="21" customHeight="1" x14ac:dyDescent="0.2">
      <c r="C27" s="136"/>
      <c r="D27" s="136"/>
      <c r="E27" s="136"/>
    </row>
    <row r="28" spans="1:5" ht="21" customHeight="1" x14ac:dyDescent="0.2">
      <c r="C28" s="136"/>
      <c r="D28" s="136"/>
      <c r="E28" s="136"/>
    </row>
    <row r="29" spans="1:5" ht="21" customHeight="1" x14ac:dyDescent="0.2">
      <c r="C29" s="136"/>
      <c r="D29" s="136"/>
      <c r="E29" s="136"/>
    </row>
    <row r="30" spans="1:5" ht="21" customHeight="1" x14ac:dyDescent="0.2">
      <c r="C30" s="136"/>
      <c r="D30" s="136"/>
      <c r="E30" s="136"/>
    </row>
    <row r="31" spans="1:5" ht="21" customHeight="1" x14ac:dyDescent="0.2">
      <c r="C31" s="136"/>
      <c r="D31" s="136"/>
      <c r="E31" s="136"/>
    </row>
    <row r="32" spans="1:5" ht="21" customHeight="1" x14ac:dyDescent="0.2">
      <c r="C32" s="136"/>
      <c r="D32" s="136"/>
      <c r="E32" s="136"/>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J20"/>
  <sheetViews>
    <sheetView zoomScale="130" zoomScaleNormal="130" workbookViewId="0">
      <selection activeCell="J1" sqref="J1:J1048576"/>
    </sheetView>
  </sheetViews>
  <sheetFormatPr baseColWidth="10" defaultColWidth="8.6640625" defaultRowHeight="15" x14ac:dyDescent="0.2"/>
  <cols>
    <col min="1" max="1" width="9.33203125" style="135" customWidth="1"/>
    <col min="2" max="2" width="34.33203125" style="135" customWidth="1"/>
    <col min="3" max="3" width="40.1640625" style="135" customWidth="1"/>
    <col min="4" max="10" width="25.6640625" style="135" customWidth="1"/>
  </cols>
  <sheetData>
    <row r="1" spans="1:10" ht="42" customHeight="1" x14ac:dyDescent="0.2">
      <c r="B1" s="137" t="s">
        <v>505</v>
      </c>
      <c r="C1" s="137" t="s">
        <v>262</v>
      </c>
      <c r="I1" s="135" t="s">
        <v>506</v>
      </c>
    </row>
    <row r="2" spans="1:10" ht="30" customHeight="1" x14ac:dyDescent="0.2">
      <c r="A2" s="135" t="s">
        <v>321</v>
      </c>
      <c r="B2" s="135" t="s">
        <v>322</v>
      </c>
      <c r="C2" s="135" t="s">
        <v>507</v>
      </c>
      <c r="J2" s="142" t="s">
        <v>507</v>
      </c>
    </row>
    <row r="3" spans="1:10" ht="45" customHeight="1" x14ac:dyDescent="0.2">
      <c r="A3" s="135" t="s">
        <v>323</v>
      </c>
      <c r="B3" s="135" t="s">
        <v>324</v>
      </c>
      <c r="C3" s="135" t="s">
        <v>508</v>
      </c>
      <c r="D3" s="134"/>
      <c r="J3" s="142" t="s">
        <v>508</v>
      </c>
    </row>
    <row r="4" spans="1:10" ht="30" customHeight="1" x14ac:dyDescent="0.2">
      <c r="A4" s="135" t="s">
        <v>325</v>
      </c>
      <c r="B4" s="135" t="s">
        <v>326</v>
      </c>
      <c r="C4" s="135" t="s">
        <v>509</v>
      </c>
      <c r="J4" s="142" t="s">
        <v>509</v>
      </c>
    </row>
    <row r="5" spans="1:10" ht="30" customHeight="1" x14ac:dyDescent="0.2">
      <c r="A5" s="135" t="s">
        <v>327</v>
      </c>
      <c r="B5" s="135" t="s">
        <v>328</v>
      </c>
      <c r="C5" s="134" t="s">
        <v>510</v>
      </c>
      <c r="J5" s="142" t="s">
        <v>537</v>
      </c>
    </row>
    <row r="6" spans="1:10" ht="45" customHeight="1" x14ac:dyDescent="0.2">
      <c r="A6" s="135" t="s">
        <v>329</v>
      </c>
      <c r="B6" s="135" t="s">
        <v>155</v>
      </c>
      <c r="C6" s="134" t="s">
        <v>511</v>
      </c>
      <c r="D6" s="134" t="s">
        <v>512</v>
      </c>
      <c r="J6" s="142" t="s">
        <v>511</v>
      </c>
    </row>
    <row r="7" spans="1:10" ht="45" customHeight="1" x14ac:dyDescent="0.2">
      <c r="A7" s="135" t="s">
        <v>330</v>
      </c>
      <c r="B7" s="134" t="s">
        <v>331</v>
      </c>
      <c r="C7" s="134" t="s">
        <v>513</v>
      </c>
      <c r="D7" s="134" t="s">
        <v>514</v>
      </c>
      <c r="J7" s="142" t="s">
        <v>512</v>
      </c>
    </row>
    <row r="8" spans="1:10" ht="60" customHeight="1" x14ac:dyDescent="0.2">
      <c r="A8" s="135" t="s">
        <v>332</v>
      </c>
      <c r="B8" s="134" t="s">
        <v>159</v>
      </c>
      <c r="C8" s="134" t="s">
        <v>515</v>
      </c>
      <c r="D8" s="134" t="s">
        <v>516</v>
      </c>
      <c r="E8" s="134" t="s">
        <v>517</v>
      </c>
      <c r="F8" s="134" t="s">
        <v>518</v>
      </c>
      <c r="G8" s="134" t="s">
        <v>519</v>
      </c>
      <c r="J8" s="142" t="s">
        <v>513</v>
      </c>
    </row>
    <row r="9" spans="1:10" ht="27.75" customHeight="1" x14ac:dyDescent="0.2">
      <c r="A9" s="138" t="s">
        <v>333</v>
      </c>
      <c r="B9" s="135" t="s">
        <v>162</v>
      </c>
      <c r="J9" s="142" t="s">
        <v>514</v>
      </c>
    </row>
    <row r="10" spans="1:10" ht="30" customHeight="1" x14ac:dyDescent="0.2">
      <c r="A10" s="135" t="s">
        <v>334</v>
      </c>
      <c r="B10" s="139" t="s">
        <v>335</v>
      </c>
      <c r="J10" s="142" t="s">
        <v>515</v>
      </c>
    </row>
    <row r="11" spans="1:10" ht="90" customHeight="1" x14ac:dyDescent="0.2">
      <c r="A11" s="135" t="s">
        <v>336</v>
      </c>
      <c r="B11" s="134" t="s">
        <v>337</v>
      </c>
      <c r="C11" s="134" t="s">
        <v>520</v>
      </c>
      <c r="J11" s="142" t="s">
        <v>516</v>
      </c>
    </row>
    <row r="12" spans="1:10" ht="45" customHeight="1" x14ac:dyDescent="0.2">
      <c r="A12" s="135" t="s">
        <v>338</v>
      </c>
      <c r="B12" s="134" t="s">
        <v>339</v>
      </c>
      <c r="C12" s="134" t="s">
        <v>521</v>
      </c>
      <c r="D12" s="134" t="s">
        <v>522</v>
      </c>
      <c r="J12" s="142" t="s">
        <v>517</v>
      </c>
    </row>
    <row r="13" spans="1:10" ht="30" customHeight="1" x14ac:dyDescent="0.2">
      <c r="A13" s="135" t="s">
        <v>340</v>
      </c>
      <c r="B13" s="134" t="s">
        <v>148</v>
      </c>
      <c r="J13" s="142" t="s">
        <v>538</v>
      </c>
    </row>
    <row r="14" spans="1:10" ht="30" customHeight="1" x14ac:dyDescent="0.2">
      <c r="A14" s="135" t="s">
        <v>341</v>
      </c>
      <c r="B14" s="134" t="s">
        <v>342</v>
      </c>
      <c r="J14" s="142" t="s">
        <v>519</v>
      </c>
    </row>
    <row r="15" spans="1:10" ht="27.75" customHeight="1" x14ac:dyDescent="0.2">
      <c r="A15" s="135" t="s">
        <v>343</v>
      </c>
      <c r="B15" s="134" t="s">
        <v>344</v>
      </c>
      <c r="J15" s="142" t="s">
        <v>520</v>
      </c>
    </row>
    <row r="16" spans="1:10" ht="30" customHeight="1" x14ac:dyDescent="0.2">
      <c r="A16" s="135" t="s">
        <v>345</v>
      </c>
      <c r="B16" s="134" t="s">
        <v>346</v>
      </c>
      <c r="C16" s="134" t="s">
        <v>523</v>
      </c>
      <c r="J16" s="142" t="s">
        <v>539</v>
      </c>
    </row>
    <row r="17" spans="1:10" ht="15" customHeight="1" x14ac:dyDescent="0.2">
      <c r="A17" s="135" t="s">
        <v>347</v>
      </c>
      <c r="B17" s="134" t="s">
        <v>348</v>
      </c>
      <c r="J17" s="142" t="s">
        <v>540</v>
      </c>
    </row>
    <row r="18" spans="1:10" ht="45" customHeight="1" x14ac:dyDescent="0.2">
      <c r="A18" s="135" t="s">
        <v>349</v>
      </c>
      <c r="B18" s="134" t="s">
        <v>350</v>
      </c>
      <c r="C18" s="134" t="s">
        <v>524</v>
      </c>
      <c r="J18" s="142" t="s">
        <v>523</v>
      </c>
    </row>
    <row r="19" spans="1:10" ht="45" customHeight="1" x14ac:dyDescent="0.2">
      <c r="A19" s="135" t="s">
        <v>351</v>
      </c>
      <c r="B19" s="134" t="s">
        <v>352</v>
      </c>
      <c r="C19" s="134" t="s">
        <v>525</v>
      </c>
      <c r="J19" s="142" t="s">
        <v>524</v>
      </c>
    </row>
    <row r="20" spans="1:10" ht="39" x14ac:dyDescent="0.2">
      <c r="J20" s="142" t="s">
        <v>525</v>
      </c>
    </row>
  </sheetData>
  <pageMargins left="0.7" right="0.7" top="0.75" bottom="0.75" header="0.511811023622047" footer="0.511811023622047"/>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D16A805FB1CD4B8215C619D0C1891B" ma:contentTypeVersion="13" ma:contentTypeDescription="Create a new document." ma:contentTypeScope="" ma:versionID="a2e86744bac927a180e81b2d5083fd82">
  <xsd:schema xmlns:xsd="http://www.w3.org/2001/XMLSchema" xmlns:xs="http://www.w3.org/2001/XMLSchema" xmlns:p="http://schemas.microsoft.com/office/2006/metadata/properties" xmlns:ns2="6fa69c70-91ff-4e6f-880b-3bbf2b643090" xmlns:ns3="4dd799d1-0673-4b35-96ab-21e9d397118b" targetNamespace="http://schemas.microsoft.com/office/2006/metadata/properties" ma:root="true" ma:fieldsID="4ff9fc8a6322813a290f6bd9940e8515" ns2:_="" ns3:_="">
    <xsd:import namespace="6fa69c70-91ff-4e6f-880b-3bbf2b643090"/>
    <xsd:import namespace="4dd799d1-0673-4b35-96ab-21e9d39711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a69c70-91ff-4e6f-880b-3bbf2b64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16438c-4030-4216-a240-159ae576c3d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d799d1-0673-4b35-96ab-21e9d39711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7184e6-bb9d-431d-930e-9c05a192de33}" ma:internalName="TaxCatchAll" ma:showField="CatchAllData" ma:web="4dd799d1-0673-4b35-96ab-21e9d39711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d799d1-0673-4b35-96ab-21e9d397118b"/>
    <lcf76f155ced4ddcb4097134ff3c332f xmlns="6fa69c70-91ff-4e6f-880b-3bbf2b6430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84292D-1665-4EAF-98E6-C9F9079C3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a69c70-91ff-4e6f-880b-3bbf2b643090"/>
    <ds:schemaRef ds:uri="4dd799d1-0673-4b35-96ab-21e9d3971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F62551-1867-49DD-97D9-C2D1862DD1D8}">
  <ds:schemaRefs>
    <ds:schemaRef ds:uri="http://schemas.microsoft.com/sharepoint/v3/contenttype/forms"/>
  </ds:schemaRefs>
</ds:datastoreItem>
</file>

<file path=customXml/itemProps3.xml><?xml version="1.0" encoding="utf-8"?>
<ds:datastoreItem xmlns:ds="http://schemas.openxmlformats.org/officeDocument/2006/customXml" ds:itemID="{7DB6469F-BEFA-43DF-8FF5-BBF6E14DC75C}">
  <ds:schemaRefs>
    <ds:schemaRef ds:uri="http://purl.org/dc/terms/"/>
    <ds:schemaRef ds:uri="4dd799d1-0673-4b35-96ab-21e9d397118b"/>
    <ds:schemaRef ds:uri="6fa69c70-91ff-4e6f-880b-3bbf2b643090"/>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Werkbladen</vt:lpstr>
      </vt:variant>
      <vt:variant>
        <vt:i4>13</vt:i4>
      </vt:variant>
      <vt:variant>
        <vt:lpstr>Benoemde bereiken</vt:lpstr>
      </vt:variant>
      <vt:variant>
        <vt:i4>8</vt:i4>
      </vt:variant>
    </vt:vector>
  </HeadingPairs>
  <TitlesOfParts>
    <vt:vector size="21" baseType="lpstr">
      <vt:lpstr>Bijsluiter</vt:lpstr>
      <vt:lpstr>Cyberrisicobeoordeling</vt:lpstr>
      <vt:lpstr>Legenda</vt:lpstr>
      <vt:lpstr>Dashboard</vt:lpstr>
      <vt:lpstr>STRIDE_Bijlage</vt:lpstr>
      <vt:lpstr>SRSL_Eisen</vt:lpstr>
      <vt:lpstr>Logging_7.3</vt:lpstr>
      <vt:lpstr>Stride NL D.2</vt:lpstr>
      <vt:lpstr>Dreiging D.1</vt:lpstr>
      <vt:lpstr>Zone B.1 - B.4</vt:lpstr>
      <vt:lpstr>Gelegenheid B.3 WoO</vt:lpstr>
      <vt:lpstr>Hacker B.2  AC</vt:lpstr>
      <vt:lpstr>Schade B.6</vt:lpstr>
      <vt:lpstr>CCM_Maatregelen</vt:lpstr>
      <vt:lpstr>Maatregelen_D1_CCM</vt:lpstr>
      <vt:lpstr>NLD</vt:lpstr>
      <vt:lpstr>NLE</vt:lpstr>
      <vt:lpstr>NLI</vt:lpstr>
      <vt:lpstr>NLR</vt:lpstr>
      <vt:lpstr>NLS</vt:lpstr>
      <vt:lpstr>NLT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prEN 50742 2025</dc:title>
  <dc:subject>Cyber risk assessment - machines</dc:subject>
  <dc:creator>Paul Hoogerkamp / Martijn Drost</dc:creator>
  <cp:keywords/>
  <dc:description>Versie 1.2
</dc:description>
  <cp:lastModifiedBy>Martijn Drost</cp:lastModifiedBy>
  <cp:revision>0</cp:revision>
  <dcterms:created xsi:type="dcterms:W3CDTF">2026-05-30T13:03:51Z</dcterms:created>
  <dcterms:modified xsi:type="dcterms:W3CDTF">2026-07-21T13:42:11Z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0x01010086D16A805FB1CD4B8215C619D0C1891B</vt:lpwstr>
  </property>
</Properties>
</file>